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8015" windowHeight="10935" tabRatio="577"/>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35" i="1"/>
  <c r="D35"/>
  <c r="E35"/>
  <c r="F35"/>
  <c r="G35"/>
  <c r="H35"/>
  <c r="I35"/>
  <c r="J35"/>
  <c r="K35"/>
  <c r="L35"/>
  <c r="M35"/>
  <c r="O35"/>
  <c r="P35"/>
  <c r="Q35"/>
  <c r="R35"/>
  <c r="S35"/>
  <c r="T35"/>
  <c r="U35"/>
  <c r="V35"/>
  <c r="W35"/>
  <c r="X35"/>
  <c r="Y35"/>
  <c r="Z35"/>
  <c r="AA35"/>
  <c r="N35"/>
  <c r="AA25"/>
  <c r="AA42"/>
  <c r="Z42"/>
  <c r="Z25"/>
  <c r="Z19"/>
  <c r="Z20" s="1"/>
  <c r="Y19"/>
  <c r="Y20" s="1"/>
  <c r="X42"/>
  <c r="X25"/>
  <c r="X19"/>
  <c r="X20" s="1"/>
  <c r="W19"/>
  <c r="W20"/>
  <c r="AA19"/>
  <c r="AA20" s="1"/>
  <c r="B15"/>
  <c r="U25"/>
  <c r="U19"/>
  <c r="U20"/>
  <c r="C25"/>
  <c r="D25"/>
  <c r="E25"/>
  <c r="F25"/>
  <c r="G25"/>
  <c r="H25"/>
  <c r="I25"/>
  <c r="J25"/>
  <c r="K25"/>
  <c r="L25"/>
  <c r="M25"/>
  <c r="N25"/>
  <c r="O25"/>
  <c r="P25"/>
  <c r="Q25"/>
  <c r="R25"/>
  <c r="S25"/>
  <c r="T25"/>
  <c r="V25"/>
  <c r="B25"/>
  <c r="V19"/>
  <c r="V20" s="1"/>
  <c r="I19"/>
  <c r="I20" s="1"/>
  <c r="J19"/>
  <c r="K19"/>
  <c r="K20" s="1"/>
  <c r="L19"/>
  <c r="M19"/>
  <c r="N19"/>
  <c r="N20" s="1"/>
  <c r="O19"/>
  <c r="P19"/>
  <c r="P20" s="1"/>
  <c r="Q19"/>
  <c r="Q20" s="1"/>
  <c r="R19"/>
  <c r="S19"/>
  <c r="S20" s="1"/>
  <c r="T19"/>
  <c r="T20" s="1"/>
  <c r="H19"/>
  <c r="H20" s="1"/>
  <c r="B27"/>
  <c r="B28" s="1"/>
  <c r="B29" s="1"/>
  <c r="B30" s="1"/>
  <c r="C8" s="1"/>
  <c r="C15" s="1"/>
  <c r="B16"/>
  <c r="B19"/>
  <c r="B20" s="1"/>
  <c r="C19"/>
  <c r="C20" s="1"/>
  <c r="D19"/>
  <c r="B42"/>
  <c r="C42"/>
  <c r="D42"/>
  <c r="F42"/>
  <c r="G42"/>
  <c r="H42"/>
  <c r="I42"/>
  <c r="J42"/>
  <c r="K42"/>
  <c r="L42"/>
  <c r="M42"/>
  <c r="N42"/>
  <c r="O42"/>
  <c r="P42"/>
  <c r="Q42"/>
  <c r="R42"/>
  <c r="S42"/>
  <c r="T42"/>
  <c r="E42"/>
  <c r="E19"/>
  <c r="E20" s="1"/>
  <c r="F19"/>
  <c r="G19"/>
  <c r="G20" s="1"/>
  <c r="J20"/>
  <c r="M20"/>
  <c r="O20"/>
  <c r="R20"/>
  <c r="L20"/>
  <c r="D20"/>
  <c r="F20"/>
  <c r="C27" l="1"/>
  <c r="C28" s="1"/>
  <c r="C29" s="1"/>
  <c r="C30" s="1"/>
  <c r="D8" s="1"/>
  <c r="D15" s="1"/>
  <c r="C16"/>
  <c r="C17" s="1"/>
  <c r="C18" s="1"/>
  <c r="C21" s="1"/>
  <c r="C22" s="1"/>
  <c r="B17"/>
  <c r="B18" s="1"/>
  <c r="B21" s="1"/>
  <c r="B22" s="1"/>
  <c r="D27" l="1"/>
  <c r="D28" s="1"/>
  <c r="D29" s="1"/>
  <c r="D30" s="1"/>
  <c r="E8" s="1"/>
  <c r="E15" s="1"/>
  <c r="D16"/>
  <c r="D17" s="1"/>
  <c r="D18" s="1"/>
  <c r="D21" s="1"/>
  <c r="D22" s="1"/>
  <c r="E16" l="1"/>
  <c r="E17" s="1"/>
  <c r="E18" s="1"/>
  <c r="E21" s="1"/>
  <c r="E22" s="1"/>
  <c r="E27"/>
  <c r="E28" s="1"/>
  <c r="E29" s="1"/>
  <c r="E30" s="1"/>
  <c r="F8" s="1"/>
  <c r="F15" s="1"/>
  <c r="F16" l="1"/>
  <c r="F17" s="1"/>
  <c r="F18" s="1"/>
  <c r="F21" s="1"/>
  <c r="F22" s="1"/>
  <c r="F27"/>
  <c r="F28" s="1"/>
  <c r="F29" s="1"/>
  <c r="F30" s="1"/>
  <c r="G8" s="1"/>
  <c r="G15" s="1"/>
  <c r="G16" l="1"/>
  <c r="G17" s="1"/>
  <c r="G18" s="1"/>
  <c r="G21" s="1"/>
  <c r="G22" s="1"/>
  <c r="G27"/>
  <c r="G28" s="1"/>
  <c r="G29" s="1"/>
  <c r="G30" s="1"/>
  <c r="H8" s="1"/>
  <c r="H15" s="1"/>
  <c r="H16" l="1"/>
  <c r="H17" s="1"/>
  <c r="H18" s="1"/>
  <c r="H21" s="1"/>
  <c r="H22" s="1"/>
  <c r="H27"/>
  <c r="H28" s="1"/>
  <c r="H29" s="1"/>
  <c r="H30" s="1"/>
  <c r="I8" s="1"/>
  <c r="I15" s="1"/>
  <c r="I27" l="1"/>
  <c r="I28" s="1"/>
  <c r="I29" s="1"/>
  <c r="I30" s="1"/>
  <c r="J8" s="1"/>
  <c r="J15" s="1"/>
  <c r="I16"/>
  <c r="I17" s="1"/>
  <c r="I18" s="1"/>
  <c r="I21" s="1"/>
  <c r="I22" s="1"/>
  <c r="J27" l="1"/>
  <c r="J28" s="1"/>
  <c r="J29" s="1"/>
  <c r="J30" s="1"/>
  <c r="K8" s="1"/>
  <c r="K15" s="1"/>
  <c r="J16"/>
  <c r="J17" s="1"/>
  <c r="J18" s="1"/>
  <c r="J21" s="1"/>
  <c r="J22" s="1"/>
  <c r="K16" l="1"/>
  <c r="K17" s="1"/>
  <c r="K18" s="1"/>
  <c r="K21" s="1"/>
  <c r="K22" s="1"/>
  <c r="K27"/>
  <c r="K28" s="1"/>
  <c r="K29" s="1"/>
  <c r="K30" s="1"/>
  <c r="L8" s="1"/>
  <c r="L15" s="1"/>
  <c r="L27" l="1"/>
  <c r="L28" s="1"/>
  <c r="L29" s="1"/>
  <c r="L30" s="1"/>
  <c r="M8" s="1"/>
  <c r="M15" s="1"/>
  <c r="L16"/>
  <c r="L17" s="1"/>
  <c r="L18" s="1"/>
  <c r="L21" s="1"/>
  <c r="L22" s="1"/>
  <c r="M16" l="1"/>
  <c r="M17" s="1"/>
  <c r="M18" s="1"/>
  <c r="M21" s="1"/>
  <c r="M22" s="1"/>
  <c r="M27"/>
  <c r="M28" s="1"/>
  <c r="M29" s="1"/>
  <c r="M30" s="1"/>
  <c r="N8" s="1"/>
  <c r="N15" s="1"/>
  <c r="N27" l="1"/>
  <c r="N28" s="1"/>
  <c r="N29" s="1"/>
  <c r="N30" s="1"/>
  <c r="O8" s="1"/>
  <c r="O15" s="1"/>
  <c r="N16"/>
  <c r="N17" s="1"/>
  <c r="N18" s="1"/>
  <c r="N21" s="1"/>
  <c r="N22" s="1"/>
  <c r="O16" l="1"/>
  <c r="O17" s="1"/>
  <c r="O18" s="1"/>
  <c r="O21" s="1"/>
  <c r="O22" s="1"/>
  <c r="O27"/>
  <c r="O28" s="1"/>
  <c r="O29" s="1"/>
  <c r="O30" s="1"/>
  <c r="P8" s="1"/>
  <c r="P15" s="1"/>
  <c r="P27" l="1"/>
  <c r="P28" s="1"/>
  <c r="P29" s="1"/>
  <c r="P30" s="1"/>
  <c r="Q8" s="1"/>
  <c r="Q15" s="1"/>
  <c r="P16"/>
  <c r="P17" s="1"/>
  <c r="P18" s="1"/>
  <c r="P21" s="1"/>
  <c r="P22" s="1"/>
  <c r="Q16" l="1"/>
  <c r="Q17" s="1"/>
  <c r="Q18" s="1"/>
  <c r="Q21" s="1"/>
  <c r="Q22" s="1"/>
  <c r="Q27"/>
  <c r="Q28" s="1"/>
  <c r="Q29" s="1"/>
  <c r="Q30" s="1"/>
  <c r="R8" s="1"/>
  <c r="R15" s="1"/>
  <c r="R27" l="1"/>
  <c r="R28" s="1"/>
  <c r="R29" s="1"/>
  <c r="R30" s="1"/>
  <c r="S8" s="1"/>
  <c r="S15" s="1"/>
  <c r="R16"/>
  <c r="R17" s="1"/>
  <c r="R18" s="1"/>
  <c r="R21" s="1"/>
  <c r="R22" s="1"/>
  <c r="S16" l="1"/>
  <c r="S17" s="1"/>
  <c r="S18" s="1"/>
  <c r="S21" s="1"/>
  <c r="S22" s="1"/>
  <c r="S27"/>
  <c r="S28" s="1"/>
  <c r="S29" s="1"/>
  <c r="S30" s="1"/>
  <c r="T8" s="1"/>
  <c r="T15" s="1"/>
  <c r="T27" l="1"/>
  <c r="T28" s="1"/>
  <c r="T29" s="1"/>
  <c r="T30" s="1"/>
  <c r="U8" s="1"/>
  <c r="U15" s="1"/>
  <c r="T16"/>
  <c r="T17" s="1"/>
  <c r="T18" s="1"/>
  <c r="T21" s="1"/>
  <c r="T22" s="1"/>
  <c r="U27" l="1"/>
  <c r="U28" s="1"/>
  <c r="U29" s="1"/>
  <c r="U30" s="1"/>
  <c r="V8" s="1"/>
  <c r="V15" s="1"/>
  <c r="U16"/>
  <c r="U17" s="1"/>
  <c r="U18" s="1"/>
  <c r="U21" s="1"/>
  <c r="U22" s="1"/>
  <c r="V16" l="1"/>
  <c r="V17" s="1"/>
  <c r="V18" s="1"/>
  <c r="V21" s="1"/>
  <c r="V22" s="1"/>
  <c r="V27"/>
  <c r="V28" s="1"/>
  <c r="V29" s="1"/>
  <c r="V30" s="1"/>
  <c r="W8" s="1"/>
  <c r="W15" s="1"/>
  <c r="W16" l="1"/>
  <c r="W17" s="1"/>
  <c r="W18" s="1"/>
  <c r="W21" s="1"/>
  <c r="W22" s="1"/>
  <c r="W27"/>
  <c r="W28" s="1"/>
  <c r="W29" s="1"/>
  <c r="W30" s="1"/>
  <c r="X8" s="1"/>
  <c r="X15" s="1"/>
  <c r="X27" l="1"/>
  <c r="X28" s="1"/>
  <c r="X29" s="1"/>
  <c r="X30" s="1"/>
  <c r="Y8" s="1"/>
  <c r="Y15" s="1"/>
  <c r="X16"/>
  <c r="X17" s="1"/>
  <c r="X18" s="1"/>
  <c r="X21" s="1"/>
  <c r="X22" s="1"/>
  <c r="Y16" l="1"/>
  <c r="Y17" s="1"/>
  <c r="Y18" s="1"/>
  <c r="Y21" s="1"/>
  <c r="Y22" s="1"/>
  <c r="Y27"/>
  <c r="Y28" s="1"/>
  <c r="Y29" s="1"/>
  <c r="Y30" s="1"/>
  <c r="Z8" s="1"/>
  <c r="Z15" s="1"/>
  <c r="Z27" l="1"/>
  <c r="Z28" s="1"/>
  <c r="Z29" s="1"/>
  <c r="Z30" s="1"/>
  <c r="AA8" s="1"/>
  <c r="AA15" s="1"/>
  <c r="Z16"/>
  <c r="Z17" s="1"/>
  <c r="Z18" s="1"/>
  <c r="Z21" s="1"/>
  <c r="Z22" s="1"/>
  <c r="AA27" l="1"/>
  <c r="AA28" s="1"/>
  <c r="AA29" s="1"/>
  <c r="AA30" s="1"/>
  <c r="AA16"/>
  <c r="AA17" s="1"/>
  <c r="AA18" s="1"/>
  <c r="AA21" s="1"/>
  <c r="AA22" s="1"/>
</calcChain>
</file>

<file path=xl/comments1.xml><?xml version="1.0" encoding="utf-8"?>
<comments xmlns="http://schemas.openxmlformats.org/spreadsheetml/2006/main">
  <authors>
    <author>Ted Cashin</author>
    <author>tcashin</author>
  </authors>
  <commentList>
    <comment ref="H3" authorId="0">
      <text>
        <r>
          <rPr>
            <b/>
            <sz val="8"/>
            <color indexed="81"/>
            <rFont val="Tahoma"/>
            <family val="2"/>
          </rPr>
          <t>Ted Cashin:</t>
        </r>
        <r>
          <rPr>
            <sz val="8"/>
            <color indexed="81"/>
            <rFont val="Tahoma"/>
            <family val="2"/>
          </rPr>
          <t xml:space="preserve">
1997 has hybrid LT gain of either 28% or 20% depending on date of sale.</t>
        </r>
      </text>
    </comment>
    <comment ref="N3" authorId="0">
      <text>
        <r>
          <rPr>
            <b/>
            <sz val="8"/>
            <color indexed="81"/>
            <rFont val="Tahoma"/>
            <family val="2"/>
          </rPr>
          <t>Ted Cashin:</t>
        </r>
        <r>
          <rPr>
            <sz val="8"/>
            <color indexed="81"/>
            <rFont val="Tahoma"/>
            <family val="2"/>
          </rPr>
          <t xml:space="preserve">
May not work due to two different LT gain rates this year.</t>
        </r>
      </text>
    </comment>
    <comment ref="A6" authorId="0">
      <text>
        <r>
          <rPr>
            <b/>
            <sz val="8"/>
            <color indexed="81"/>
            <rFont val="Tahoma"/>
            <family val="2"/>
          </rPr>
          <t>Ted Cashin:</t>
        </r>
        <r>
          <rPr>
            <sz val="8"/>
            <color indexed="81"/>
            <rFont val="Tahoma"/>
            <family val="2"/>
          </rPr>
          <t xml:space="preserve">
Includes qualified dividends (if any).</t>
        </r>
      </text>
    </comment>
    <comment ref="A7" authorId="0">
      <text>
        <r>
          <rPr>
            <b/>
            <sz val="8"/>
            <color indexed="81"/>
            <rFont val="Tahoma"/>
            <family val="2"/>
          </rPr>
          <t>Ted Cashin:</t>
        </r>
        <r>
          <rPr>
            <sz val="8"/>
            <color indexed="81"/>
            <rFont val="Tahoma"/>
            <family val="2"/>
          </rPr>
          <t xml:space="preserve">
Qualified dividends are taxed at the LT gains rate. This was introduced in 2003, so before that qualified dividends would be zero.</t>
        </r>
      </text>
    </comment>
    <comment ref="A8" authorId="0">
      <text>
        <r>
          <rPr>
            <b/>
            <sz val="8"/>
            <color indexed="81"/>
            <rFont val="Tahoma"/>
            <family val="2"/>
          </rPr>
          <t>Ted Cashin:</t>
        </r>
        <r>
          <rPr>
            <sz val="8"/>
            <color indexed="81"/>
            <rFont val="Tahoma"/>
            <family val="2"/>
          </rPr>
          <t xml:space="preserve">
Only if a refund was received. If state income tax was owed enter 0 and include the amount in deductions.</t>
        </r>
      </text>
    </comment>
    <comment ref="A17" authorId="0">
      <text>
        <r>
          <rPr>
            <b/>
            <sz val="8"/>
            <color indexed="81"/>
            <rFont val="Tahoma"/>
            <family val="2"/>
          </rPr>
          <t>Ted Cashin:</t>
        </r>
        <r>
          <rPr>
            <sz val="8"/>
            <color indexed="81"/>
            <rFont val="Tahoma"/>
            <family val="2"/>
          </rPr>
          <t xml:space="preserve">
Deducts qualified dividends and LT gains. If amount is less than $99,000 round down to the nearest $50 and add $25 to get the amount shown in the tax tables. Over $99,000 just uses math.</t>
        </r>
      </text>
    </comment>
    <comment ref="A19" authorId="0">
      <text>
        <r>
          <rPr>
            <b/>
            <sz val="8"/>
            <color indexed="81"/>
            <rFont val="Tahoma"/>
            <family val="2"/>
          </rPr>
          <t>Ted Cashin:</t>
        </r>
        <r>
          <rPr>
            <sz val="8"/>
            <color indexed="81"/>
            <rFont val="Tahoma"/>
            <family val="2"/>
          </rPr>
          <t xml:space="preserve">
Qualified dividends and long term gains (less ST losses). If LT gains are smaller than ST losses, then this will be 0 and net loss will be included in regular income, otherwise combine LT and ST at the LT rate.</t>
        </r>
      </text>
    </comment>
    <comment ref="A27" authorId="1">
      <text>
        <r>
          <rPr>
            <b/>
            <sz val="8"/>
            <color indexed="81"/>
            <rFont val="Tahoma"/>
            <family val="2"/>
          </rPr>
          <t>tcashin:</t>
        </r>
        <r>
          <rPr>
            <sz val="8"/>
            <color indexed="81"/>
            <rFont val="Tahoma"/>
            <family val="2"/>
          </rPr>
          <t xml:space="preserve">
Federal adj income less itemized deductions, less GA personal exemption, plus GA adjustments
</t>
        </r>
      </text>
    </comment>
    <comment ref="A28" authorId="1">
      <text>
        <r>
          <rPr>
            <b/>
            <sz val="8"/>
            <color indexed="81"/>
            <rFont val="Tahoma"/>
            <family val="2"/>
          </rPr>
          <t>tcashin:</t>
        </r>
        <r>
          <rPr>
            <sz val="8"/>
            <color indexed="81"/>
            <rFont val="Tahoma"/>
            <family val="2"/>
          </rPr>
          <t xml:space="preserve">
If less than $100k, the taxable income is put in the middle of the $100 tax table range by rounding down to the nearest $100 and adding $50.</t>
        </r>
      </text>
    </comment>
    <comment ref="A34" authorId="0">
      <text>
        <r>
          <rPr>
            <b/>
            <sz val="8"/>
            <color indexed="81"/>
            <rFont val="Tahoma"/>
            <family val="2"/>
          </rPr>
          <t>Ted Cashin:</t>
        </r>
        <r>
          <rPr>
            <sz val="8"/>
            <color indexed="81"/>
            <rFont val="Tahoma"/>
            <family val="2"/>
          </rPr>
          <t xml:space="preserve">
As reported on W-2 (does not include amount from last year's return, if any; this is included in deductions total)</t>
        </r>
      </text>
    </comment>
    <comment ref="S38" authorId="0">
      <text>
        <r>
          <rPr>
            <b/>
            <sz val="8"/>
            <color indexed="81"/>
            <rFont val="Tahoma"/>
            <family val="2"/>
          </rPr>
          <t>Ted Cashin:</t>
        </r>
        <r>
          <rPr>
            <sz val="8"/>
            <color indexed="81"/>
            <rFont val="Tahoma"/>
            <family val="2"/>
          </rPr>
          <t xml:space="preserve">
Includes $6 margin interest paid to Scottrade</t>
        </r>
      </text>
    </comment>
    <comment ref="T38" authorId="0">
      <text>
        <r>
          <rPr>
            <b/>
            <sz val="8"/>
            <color indexed="81"/>
            <rFont val="Tahoma"/>
            <family val="2"/>
          </rPr>
          <t>Ted Cashin:</t>
        </r>
        <r>
          <rPr>
            <sz val="8"/>
            <color indexed="81"/>
            <rFont val="Tahoma"/>
            <family val="2"/>
          </rPr>
          <t xml:space="preserve">
Includes $4 margin acct interest paid to Scottrade</t>
        </r>
      </text>
    </comment>
  </commentList>
</comments>
</file>

<file path=xl/sharedStrings.xml><?xml version="1.0" encoding="utf-8"?>
<sst xmlns="http://schemas.openxmlformats.org/spreadsheetml/2006/main" count="67" uniqueCount="53">
  <si>
    <t>Start A</t>
  </si>
  <si>
    <t>Rate A</t>
  </si>
  <si>
    <t>Start B</t>
  </si>
  <si>
    <t>Rate B</t>
  </si>
  <si>
    <t>Start C</t>
  </si>
  <si>
    <t>Rate C</t>
  </si>
  <si>
    <t>Start D</t>
  </si>
  <si>
    <t>Rate D</t>
  </si>
  <si>
    <t>Start E</t>
  </si>
  <si>
    <t>Start F</t>
  </si>
  <si>
    <t>Rate E</t>
  </si>
  <si>
    <t>Rate F</t>
  </si>
  <si>
    <t>Wages</t>
  </si>
  <si>
    <t>Taxable Interest</t>
  </si>
  <si>
    <t>Qual. Dividends</t>
  </si>
  <si>
    <t>Deductions</t>
  </si>
  <si>
    <t>Personal Exemption</t>
  </si>
  <si>
    <t>Foreign Tax Credit</t>
  </si>
  <si>
    <t>Regular Taxed Income</t>
  </si>
  <si>
    <t>Tax on reg. income</t>
  </si>
  <si>
    <t>Total tax</t>
  </si>
  <si>
    <t>Owed</t>
  </si>
  <si>
    <t>State Refund</t>
  </si>
  <si>
    <t>Taxable Income</t>
  </si>
  <si>
    <t>LT Capital Gains</t>
  </si>
  <si>
    <t>ST Capital Gains</t>
  </si>
  <si>
    <t>Dividends</t>
  </si>
  <si>
    <t>LT Capital Gains Rate</t>
  </si>
  <si>
    <t>LT Gains &amp; Q Div Tax</t>
  </si>
  <si>
    <t>LT Gains &amp; Q Dividends</t>
  </si>
  <si>
    <t>Taxes Withheld</t>
  </si>
  <si>
    <t>Actual filed</t>
  </si>
  <si>
    <t>Mortgage Interest</t>
  </si>
  <si>
    <t>Property Tax</t>
  </si>
  <si>
    <t>Ad Valorem Tax</t>
  </si>
  <si>
    <t>Contributions</t>
  </si>
  <si>
    <t>Adj Gross Income</t>
  </si>
  <si>
    <t>State</t>
  </si>
  <si>
    <t>Ga adjustments</t>
  </si>
  <si>
    <t>Ga taxable income</t>
  </si>
  <si>
    <t>Ga tax</t>
  </si>
  <si>
    <t>Ga tax owed</t>
  </si>
  <si>
    <t>Bracketed income</t>
  </si>
  <si>
    <t>Actual</t>
  </si>
  <si>
    <t>State Rates</t>
  </si>
  <si>
    <t>Federal Rates</t>
  </si>
  <si>
    <t>Federal</t>
  </si>
  <si>
    <t>Ga tax under deductions does not include the amount paid on tax return for the proceeding year. Need to incorporate this in State Refund under Income, but don't count it towards income if taxes were paid.</t>
  </si>
  <si>
    <t>Standard Deduction</t>
  </si>
  <si>
    <t>State Owed Prev Yr</t>
  </si>
  <si>
    <t>Start G</t>
  </si>
  <si>
    <t>Rate G</t>
  </si>
  <si>
    <t>State Tax Withheld</t>
  </si>
</sst>
</file>

<file path=xl/styles.xml><?xml version="1.0" encoding="utf-8"?>
<styleSheet xmlns="http://schemas.openxmlformats.org/spreadsheetml/2006/main">
  <numFmts count="1">
    <numFmt numFmtId="164" formatCode="0.0%"/>
  </numFmts>
  <fonts count="16">
    <font>
      <sz val="11"/>
      <color theme="1"/>
      <name val="Calibri"/>
      <family val="2"/>
      <scheme val="minor"/>
    </font>
    <font>
      <sz val="11"/>
      <color indexed="8"/>
      <name val="Calibri"/>
      <family val="2"/>
    </font>
    <font>
      <sz val="11"/>
      <color indexed="8"/>
      <name val="Calibri"/>
      <family val="2"/>
    </font>
    <font>
      <sz val="8"/>
      <name val="Calibri"/>
      <family val="2"/>
    </font>
    <font>
      <sz val="8"/>
      <color indexed="81"/>
      <name val="Tahoma"/>
      <family val="2"/>
    </font>
    <font>
      <b/>
      <sz val="8"/>
      <color indexed="81"/>
      <name val="Tahoma"/>
      <family val="2"/>
    </font>
    <font>
      <b/>
      <sz val="11"/>
      <color indexed="8"/>
      <name val="Calibri"/>
      <family val="2"/>
    </font>
    <font>
      <sz val="11"/>
      <color indexed="8"/>
      <name val="Calibri"/>
      <family val="2"/>
    </font>
    <font>
      <b/>
      <sz val="11"/>
      <color indexed="8"/>
      <name val="Calibri"/>
      <family val="2"/>
    </font>
    <font>
      <b/>
      <sz val="11"/>
      <color indexed="8"/>
      <name val="Calibri"/>
      <family val="2"/>
    </font>
    <font>
      <b/>
      <sz val="11"/>
      <color indexed="8"/>
      <name val="Calibri"/>
      <family val="2"/>
    </font>
    <font>
      <sz val="8"/>
      <color indexed="81"/>
      <name val="Tahoma"/>
      <family val="2"/>
    </font>
    <font>
      <b/>
      <sz val="8"/>
      <color indexed="81"/>
      <name val="Tahoma"/>
      <family val="2"/>
    </font>
    <font>
      <b/>
      <sz val="11"/>
      <color theme="1"/>
      <name val="Calibri"/>
      <family val="2"/>
      <scheme val="minor"/>
    </font>
    <font>
      <i/>
      <sz val="11"/>
      <color theme="1"/>
      <name val="Calibri"/>
      <family val="2"/>
      <scheme val="minor"/>
    </font>
    <font>
      <sz val="11"/>
      <color rgb="FF0070C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cellStyleXfs>
  <cellXfs count="18">
    <xf numFmtId="0" fontId="0" fillId="0" borderId="0" xfId="0"/>
    <xf numFmtId="9" fontId="7" fillId="0" borderId="0" xfId="1" applyFont="1"/>
    <xf numFmtId="164" fontId="7" fillId="0" borderId="0" xfId="1" applyNumberFormat="1" applyFont="1"/>
    <xf numFmtId="0" fontId="6" fillId="0" borderId="0" xfId="0" applyFont="1"/>
    <xf numFmtId="9" fontId="0" fillId="0" borderId="0" xfId="0" applyNumberFormat="1"/>
    <xf numFmtId="10" fontId="0" fillId="0" borderId="0" xfId="0" applyNumberFormat="1"/>
    <xf numFmtId="1" fontId="0" fillId="0" borderId="0" xfId="0" applyNumberFormat="1"/>
    <xf numFmtId="0" fontId="0" fillId="0" borderId="0" xfId="0" applyAlignment="1">
      <alignment horizontal="right"/>
    </xf>
    <xf numFmtId="0" fontId="8" fillId="0" borderId="0" xfId="0" applyFont="1"/>
    <xf numFmtId="0" fontId="9" fillId="0" borderId="0" xfId="0" applyFont="1"/>
    <xf numFmtId="0" fontId="10" fillId="0" borderId="0" xfId="0" applyFont="1"/>
    <xf numFmtId="0" fontId="13" fillId="0" borderId="0" xfId="0" applyFont="1" applyAlignment="1">
      <alignment horizontal="right"/>
    </xf>
    <xf numFmtId="0" fontId="14" fillId="0" borderId="0" xfId="0" applyFont="1"/>
    <xf numFmtId="9" fontId="7" fillId="0" borderId="0" xfId="1" applyNumberFormat="1" applyFont="1"/>
    <xf numFmtId="164" fontId="1" fillId="0" borderId="0" xfId="1" applyNumberFormat="1" applyFont="1"/>
    <xf numFmtId="164" fontId="0" fillId="0" borderId="0" xfId="0" applyNumberFormat="1"/>
    <xf numFmtId="2" fontId="0" fillId="0" borderId="0" xfId="0" applyNumberFormat="1"/>
    <xf numFmtId="0" fontId="15" fillId="0" borderId="0" xfId="0" applyFont="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E75"/>
  <sheetViews>
    <sheetView tabSelected="1" workbookViewId="0">
      <pane xSplit="2505" activePane="topRight"/>
      <selection activeCell="A23" sqref="A23"/>
      <selection pane="topRight" activeCell="B30" sqref="B30"/>
    </sheetView>
  </sheetViews>
  <sheetFormatPr defaultRowHeight="15"/>
  <cols>
    <col min="1" max="1" width="20.140625" customWidth="1"/>
  </cols>
  <sheetData>
    <row r="2" spans="1:31">
      <c r="AD2" s="3"/>
    </row>
    <row r="3" spans="1:31">
      <c r="A3" s="10" t="s">
        <v>46</v>
      </c>
      <c r="B3" s="3">
        <v>1991</v>
      </c>
      <c r="C3" s="3">
        <v>1992</v>
      </c>
      <c r="D3" s="3">
        <v>1993</v>
      </c>
      <c r="E3" s="3">
        <v>1994</v>
      </c>
      <c r="F3" s="3">
        <v>1995</v>
      </c>
      <c r="G3" s="3">
        <v>1996</v>
      </c>
      <c r="H3" s="3">
        <v>1997</v>
      </c>
      <c r="I3" s="3">
        <v>1998</v>
      </c>
      <c r="J3" s="3">
        <v>1999</v>
      </c>
      <c r="K3" s="3">
        <v>2000</v>
      </c>
      <c r="L3" s="3">
        <v>2001</v>
      </c>
      <c r="M3" s="3">
        <v>2002</v>
      </c>
      <c r="N3" s="3">
        <v>2003</v>
      </c>
      <c r="O3" s="3">
        <v>2004</v>
      </c>
      <c r="P3" s="3">
        <v>2005</v>
      </c>
      <c r="Q3" s="3">
        <v>2006</v>
      </c>
      <c r="R3" s="3">
        <v>2007</v>
      </c>
      <c r="S3" s="3">
        <v>2008</v>
      </c>
      <c r="T3" s="3">
        <v>2009</v>
      </c>
      <c r="U3" s="3">
        <v>2010</v>
      </c>
      <c r="V3" s="3">
        <v>2011</v>
      </c>
      <c r="W3" s="3">
        <v>2012</v>
      </c>
      <c r="X3" s="3">
        <v>2013</v>
      </c>
      <c r="Y3" s="3">
        <v>2014</v>
      </c>
      <c r="Z3" s="3">
        <v>2015</v>
      </c>
      <c r="AA3" s="3">
        <v>2016</v>
      </c>
      <c r="AD3" s="12"/>
    </row>
    <row r="4" spans="1:31">
      <c r="A4" t="s">
        <v>12</v>
      </c>
      <c r="B4" s="17">
        <v>27000</v>
      </c>
      <c r="C4" s="17">
        <v>29000</v>
      </c>
      <c r="D4" s="17">
        <v>31000</v>
      </c>
      <c r="E4" s="17">
        <v>33000</v>
      </c>
      <c r="F4" s="17">
        <v>35000</v>
      </c>
      <c r="G4" s="17">
        <v>37000</v>
      </c>
      <c r="H4" s="17">
        <v>39000</v>
      </c>
      <c r="I4" s="17">
        <v>41000</v>
      </c>
      <c r="J4" s="17">
        <v>43000</v>
      </c>
      <c r="K4" s="17">
        <v>45000</v>
      </c>
      <c r="L4" s="17">
        <v>47000</v>
      </c>
      <c r="M4" s="17">
        <v>49000</v>
      </c>
      <c r="N4" s="17">
        <v>51000</v>
      </c>
      <c r="O4" s="17">
        <v>53000</v>
      </c>
      <c r="P4" s="17">
        <v>55000</v>
      </c>
      <c r="Q4" s="17">
        <v>57000</v>
      </c>
      <c r="R4" s="17">
        <v>59000</v>
      </c>
      <c r="S4" s="17">
        <v>61000</v>
      </c>
      <c r="T4" s="17">
        <v>63000</v>
      </c>
      <c r="U4" s="17">
        <v>65000</v>
      </c>
      <c r="V4" s="17">
        <v>67000</v>
      </c>
      <c r="W4" s="17">
        <v>69000</v>
      </c>
      <c r="X4" s="17">
        <v>71000</v>
      </c>
      <c r="Y4" s="17">
        <v>73000</v>
      </c>
      <c r="Z4" s="17">
        <v>75000</v>
      </c>
      <c r="AA4" s="17">
        <v>77000</v>
      </c>
      <c r="AD4" s="7"/>
      <c r="AE4" s="16"/>
    </row>
    <row r="5" spans="1:31">
      <c r="A5" t="s">
        <v>13</v>
      </c>
      <c r="B5" s="17">
        <v>100</v>
      </c>
      <c r="C5" s="17">
        <v>100</v>
      </c>
      <c r="D5" s="17">
        <v>100</v>
      </c>
      <c r="E5" s="17">
        <v>100</v>
      </c>
      <c r="F5" s="17">
        <v>100</v>
      </c>
      <c r="G5" s="17">
        <v>100</v>
      </c>
      <c r="H5" s="17">
        <v>100</v>
      </c>
      <c r="I5" s="17">
        <v>100</v>
      </c>
      <c r="J5" s="17">
        <v>100</v>
      </c>
      <c r="K5" s="17">
        <v>100</v>
      </c>
      <c r="L5" s="17">
        <v>100</v>
      </c>
      <c r="M5" s="17">
        <v>100</v>
      </c>
      <c r="N5" s="17">
        <v>100</v>
      </c>
      <c r="O5" s="17">
        <v>100</v>
      </c>
      <c r="P5" s="17">
        <v>100</v>
      </c>
      <c r="Q5" s="17">
        <v>100</v>
      </c>
      <c r="R5" s="17">
        <v>100</v>
      </c>
      <c r="S5" s="17">
        <v>100</v>
      </c>
      <c r="T5" s="17">
        <v>100</v>
      </c>
      <c r="U5" s="17">
        <v>100</v>
      </c>
      <c r="V5" s="17">
        <v>100</v>
      </c>
      <c r="W5" s="17">
        <v>100</v>
      </c>
      <c r="X5" s="17">
        <v>100</v>
      </c>
      <c r="Y5" s="17">
        <v>100</v>
      </c>
      <c r="Z5" s="17">
        <v>100</v>
      </c>
      <c r="AA5" s="17">
        <v>100</v>
      </c>
      <c r="AD5" s="7"/>
      <c r="AE5" s="16"/>
    </row>
    <row r="6" spans="1:31">
      <c r="A6" t="s">
        <v>26</v>
      </c>
      <c r="B6" s="17">
        <v>200</v>
      </c>
      <c r="C6" s="17">
        <v>220</v>
      </c>
      <c r="D6" s="17">
        <v>240</v>
      </c>
      <c r="E6" s="17">
        <v>260</v>
      </c>
      <c r="F6" s="17">
        <v>280</v>
      </c>
      <c r="G6" s="17">
        <v>300</v>
      </c>
      <c r="H6" s="17">
        <v>320</v>
      </c>
      <c r="I6" s="17">
        <v>340</v>
      </c>
      <c r="J6" s="17">
        <v>360</v>
      </c>
      <c r="K6" s="17">
        <v>380</v>
      </c>
      <c r="L6" s="17">
        <v>400</v>
      </c>
      <c r="M6" s="17">
        <v>420</v>
      </c>
      <c r="N6" s="17">
        <v>440</v>
      </c>
      <c r="O6" s="17">
        <v>460</v>
      </c>
      <c r="P6" s="17">
        <v>480</v>
      </c>
      <c r="Q6" s="17">
        <v>500</v>
      </c>
      <c r="R6" s="17">
        <v>520</v>
      </c>
      <c r="S6" s="17">
        <v>540</v>
      </c>
      <c r="T6" s="17">
        <v>560</v>
      </c>
      <c r="U6" s="17">
        <v>580</v>
      </c>
      <c r="V6" s="17">
        <v>600</v>
      </c>
      <c r="W6" s="17">
        <v>620</v>
      </c>
      <c r="X6" s="17">
        <v>640</v>
      </c>
      <c r="Y6" s="17">
        <v>660</v>
      </c>
      <c r="Z6" s="17">
        <v>680</v>
      </c>
      <c r="AA6" s="17">
        <v>700</v>
      </c>
      <c r="AD6" s="7"/>
      <c r="AE6" s="16"/>
    </row>
    <row r="7" spans="1:31">
      <c r="A7" t="s">
        <v>14</v>
      </c>
      <c r="B7" s="17">
        <v>180</v>
      </c>
      <c r="C7" s="17">
        <v>185</v>
      </c>
      <c r="D7" s="17">
        <v>190</v>
      </c>
      <c r="E7" s="17">
        <v>195</v>
      </c>
      <c r="F7" s="17">
        <v>200</v>
      </c>
      <c r="G7" s="17">
        <v>205</v>
      </c>
      <c r="H7" s="17">
        <v>210</v>
      </c>
      <c r="I7" s="17">
        <v>215</v>
      </c>
      <c r="J7" s="17">
        <v>220</v>
      </c>
      <c r="K7" s="17">
        <v>225</v>
      </c>
      <c r="L7" s="17">
        <v>230</v>
      </c>
      <c r="M7" s="17">
        <v>235</v>
      </c>
      <c r="N7" s="17">
        <v>240</v>
      </c>
      <c r="O7" s="17">
        <v>245</v>
      </c>
      <c r="P7" s="17">
        <v>250</v>
      </c>
      <c r="Q7" s="17">
        <v>255</v>
      </c>
      <c r="R7" s="17">
        <v>260</v>
      </c>
      <c r="S7" s="17">
        <v>265</v>
      </c>
      <c r="T7" s="17">
        <v>270</v>
      </c>
      <c r="U7" s="17">
        <v>275</v>
      </c>
      <c r="V7" s="17">
        <v>280</v>
      </c>
      <c r="W7" s="17">
        <v>285</v>
      </c>
      <c r="X7" s="17">
        <v>290</v>
      </c>
      <c r="Y7" s="17">
        <v>295</v>
      </c>
      <c r="Z7" s="17">
        <v>300</v>
      </c>
      <c r="AA7" s="17">
        <v>305</v>
      </c>
      <c r="AD7" s="12"/>
      <c r="AE7" s="16"/>
    </row>
    <row r="8" spans="1:31">
      <c r="A8" t="s">
        <v>22</v>
      </c>
      <c r="C8">
        <f>IF(B30&lt;0,-B30,0)</f>
        <v>0</v>
      </c>
      <c r="D8">
        <f t="shared" ref="D8:AA8" si="0">IF(C30&lt;0,-C30,0)</f>
        <v>0</v>
      </c>
      <c r="E8">
        <f t="shared" si="0"/>
        <v>0</v>
      </c>
      <c r="F8">
        <f t="shared" si="0"/>
        <v>0</v>
      </c>
      <c r="G8">
        <f t="shared" si="0"/>
        <v>0</v>
      </c>
      <c r="H8">
        <f t="shared" si="0"/>
        <v>0</v>
      </c>
      <c r="I8">
        <f t="shared" si="0"/>
        <v>0</v>
      </c>
      <c r="J8">
        <f t="shared" si="0"/>
        <v>0</v>
      </c>
      <c r="K8">
        <f t="shared" si="0"/>
        <v>0</v>
      </c>
      <c r="L8">
        <f t="shared" si="0"/>
        <v>0</v>
      </c>
      <c r="M8">
        <f t="shared" si="0"/>
        <v>0</v>
      </c>
      <c r="N8">
        <f t="shared" si="0"/>
        <v>5</v>
      </c>
      <c r="O8">
        <f t="shared" si="0"/>
        <v>11</v>
      </c>
      <c r="P8">
        <f t="shared" si="0"/>
        <v>17</v>
      </c>
      <c r="Q8">
        <f t="shared" si="0"/>
        <v>29</v>
      </c>
      <c r="R8">
        <f t="shared" si="0"/>
        <v>35</v>
      </c>
      <c r="S8">
        <f t="shared" si="0"/>
        <v>41</v>
      </c>
      <c r="T8">
        <f t="shared" si="0"/>
        <v>53</v>
      </c>
      <c r="U8">
        <f t="shared" si="0"/>
        <v>59</v>
      </c>
      <c r="V8">
        <f t="shared" si="0"/>
        <v>65</v>
      </c>
      <c r="W8">
        <f t="shared" si="0"/>
        <v>77</v>
      </c>
      <c r="X8">
        <f t="shared" si="0"/>
        <v>83</v>
      </c>
      <c r="Y8">
        <f t="shared" si="0"/>
        <v>89</v>
      </c>
      <c r="Z8">
        <f t="shared" si="0"/>
        <v>101</v>
      </c>
      <c r="AA8">
        <f t="shared" si="0"/>
        <v>107</v>
      </c>
      <c r="AD8" s="7"/>
      <c r="AE8" s="16"/>
    </row>
    <row r="9" spans="1:31">
      <c r="A9" t="s">
        <v>25</v>
      </c>
      <c r="B9" s="17">
        <v>80</v>
      </c>
      <c r="C9" s="17">
        <v>100</v>
      </c>
      <c r="D9" s="17">
        <v>120</v>
      </c>
      <c r="E9" s="17">
        <v>140</v>
      </c>
      <c r="F9" s="17">
        <v>160</v>
      </c>
      <c r="G9" s="17">
        <v>180</v>
      </c>
      <c r="H9" s="17">
        <v>200</v>
      </c>
      <c r="I9" s="17">
        <v>220</v>
      </c>
      <c r="J9" s="17">
        <v>240</v>
      </c>
      <c r="K9" s="17">
        <v>260</v>
      </c>
      <c r="L9" s="17">
        <v>280</v>
      </c>
      <c r="M9" s="17">
        <v>300</v>
      </c>
      <c r="N9" s="17">
        <v>320</v>
      </c>
      <c r="O9" s="17">
        <v>340</v>
      </c>
      <c r="P9" s="17">
        <v>360</v>
      </c>
      <c r="Q9" s="17">
        <v>380</v>
      </c>
      <c r="R9" s="17">
        <v>400</v>
      </c>
      <c r="S9" s="17">
        <v>420</v>
      </c>
      <c r="T9" s="17">
        <v>440</v>
      </c>
      <c r="U9" s="17">
        <v>460</v>
      </c>
      <c r="V9" s="17">
        <v>480</v>
      </c>
      <c r="W9" s="17">
        <v>500</v>
      </c>
      <c r="X9" s="17">
        <v>520</v>
      </c>
      <c r="Y9" s="17">
        <v>540</v>
      </c>
      <c r="Z9" s="17">
        <v>560</v>
      </c>
      <c r="AA9" s="17">
        <v>580</v>
      </c>
      <c r="AD9" s="7"/>
      <c r="AE9" s="16"/>
    </row>
    <row r="10" spans="1:31">
      <c r="A10" t="s">
        <v>24</v>
      </c>
      <c r="B10" s="17">
        <v>140</v>
      </c>
      <c r="C10" s="17">
        <v>160</v>
      </c>
      <c r="D10" s="17">
        <v>180</v>
      </c>
      <c r="E10" s="17">
        <v>200</v>
      </c>
      <c r="F10" s="17">
        <v>220</v>
      </c>
      <c r="G10" s="17">
        <v>240</v>
      </c>
      <c r="H10" s="17">
        <v>260</v>
      </c>
      <c r="I10" s="17">
        <v>280</v>
      </c>
      <c r="J10" s="17">
        <v>300</v>
      </c>
      <c r="K10" s="17">
        <v>320</v>
      </c>
      <c r="L10" s="17">
        <v>340</v>
      </c>
      <c r="M10" s="17">
        <v>360</v>
      </c>
      <c r="N10" s="17">
        <v>380</v>
      </c>
      <c r="O10" s="17">
        <v>400</v>
      </c>
      <c r="P10" s="17">
        <v>420</v>
      </c>
      <c r="Q10" s="17">
        <v>440</v>
      </c>
      <c r="R10" s="17">
        <v>460</v>
      </c>
      <c r="S10" s="17">
        <v>480</v>
      </c>
      <c r="T10" s="17">
        <v>500</v>
      </c>
      <c r="U10" s="17">
        <v>520</v>
      </c>
      <c r="V10" s="17">
        <v>540</v>
      </c>
      <c r="W10" s="17">
        <v>560</v>
      </c>
      <c r="X10" s="17">
        <v>580</v>
      </c>
      <c r="Y10" s="17">
        <v>600</v>
      </c>
      <c r="Z10" s="17">
        <v>620</v>
      </c>
      <c r="AA10" s="17">
        <v>640</v>
      </c>
      <c r="AD10" s="7"/>
      <c r="AE10" s="16"/>
    </row>
    <row r="11" spans="1:31">
      <c r="A11" t="s">
        <v>15</v>
      </c>
      <c r="B11">
        <v>3400</v>
      </c>
      <c r="C11">
        <v>3600</v>
      </c>
      <c r="D11">
        <v>3800</v>
      </c>
      <c r="E11">
        <v>4000</v>
      </c>
      <c r="F11">
        <v>4200</v>
      </c>
      <c r="G11">
        <v>4400</v>
      </c>
      <c r="H11">
        <v>4600</v>
      </c>
      <c r="I11">
        <v>4800</v>
      </c>
      <c r="J11">
        <v>5000</v>
      </c>
      <c r="K11">
        <v>5200</v>
      </c>
      <c r="L11">
        <v>5400</v>
      </c>
      <c r="M11">
        <v>5600</v>
      </c>
      <c r="N11">
        <v>5800</v>
      </c>
      <c r="O11">
        <v>6000</v>
      </c>
      <c r="P11">
        <v>6200</v>
      </c>
      <c r="Q11">
        <v>6400</v>
      </c>
      <c r="R11">
        <v>6600</v>
      </c>
      <c r="S11">
        <v>6800</v>
      </c>
      <c r="T11">
        <v>7000</v>
      </c>
      <c r="U11">
        <v>7200</v>
      </c>
      <c r="V11">
        <v>7400</v>
      </c>
      <c r="W11">
        <v>7600</v>
      </c>
      <c r="X11">
        <v>7800</v>
      </c>
      <c r="Y11">
        <v>8000</v>
      </c>
      <c r="Z11">
        <v>8200</v>
      </c>
      <c r="AA11">
        <v>8400</v>
      </c>
      <c r="AD11" s="7"/>
      <c r="AE11" s="6"/>
    </row>
    <row r="12" spans="1:31">
      <c r="A12" t="s">
        <v>17</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D12" s="12"/>
      <c r="AE12" s="16"/>
    </row>
    <row r="13" spans="1:31">
      <c r="A13" t="s">
        <v>30</v>
      </c>
      <c r="B13" s="17">
        <v>3400</v>
      </c>
      <c r="C13" s="17">
        <v>3750</v>
      </c>
      <c r="D13" s="17">
        <v>4100</v>
      </c>
      <c r="E13" s="17">
        <v>4450</v>
      </c>
      <c r="F13" s="17">
        <v>4800</v>
      </c>
      <c r="G13" s="17">
        <v>5150</v>
      </c>
      <c r="H13" s="17">
        <v>5500</v>
      </c>
      <c r="I13" s="17">
        <v>5850</v>
      </c>
      <c r="J13" s="17">
        <v>6200</v>
      </c>
      <c r="K13" s="17">
        <v>6550</v>
      </c>
      <c r="L13" s="17">
        <v>6900</v>
      </c>
      <c r="M13" s="17">
        <v>7250</v>
      </c>
      <c r="N13" s="17">
        <v>7600</v>
      </c>
      <c r="O13" s="17">
        <v>7950</v>
      </c>
      <c r="P13" s="17">
        <v>8300</v>
      </c>
      <c r="Q13" s="17">
        <v>8650</v>
      </c>
      <c r="R13" s="17">
        <v>9000</v>
      </c>
      <c r="S13" s="17">
        <v>9350</v>
      </c>
      <c r="T13" s="17">
        <v>9700</v>
      </c>
      <c r="U13" s="17">
        <v>10050</v>
      </c>
      <c r="V13" s="17">
        <v>10400</v>
      </c>
      <c r="W13" s="17">
        <v>10750</v>
      </c>
      <c r="X13" s="17">
        <v>11100</v>
      </c>
      <c r="Y13" s="17">
        <v>11450</v>
      </c>
      <c r="Z13" s="17">
        <v>11800</v>
      </c>
      <c r="AA13" s="17">
        <v>12150</v>
      </c>
      <c r="AD13" s="7"/>
      <c r="AE13" s="16"/>
    </row>
    <row r="14" spans="1:31">
      <c r="AD14" s="7"/>
      <c r="AE14" s="16"/>
    </row>
    <row r="15" spans="1:31">
      <c r="A15" t="s">
        <v>36</v>
      </c>
      <c r="B15">
        <f t="shared" ref="B15:G15" si="1">B4+B5+B6+B8+B9+B10</f>
        <v>27520</v>
      </c>
      <c r="C15">
        <f t="shared" si="1"/>
        <v>29580</v>
      </c>
      <c r="D15">
        <f t="shared" si="1"/>
        <v>31640</v>
      </c>
      <c r="E15">
        <f t="shared" si="1"/>
        <v>33700</v>
      </c>
      <c r="F15">
        <f t="shared" si="1"/>
        <v>35760</v>
      </c>
      <c r="G15">
        <f t="shared" si="1"/>
        <v>37820</v>
      </c>
      <c r="H15">
        <f t="shared" ref="H15:N15" si="2">H4+H5+H6+IF(H8&gt;0,H8,0)+H9+H10</f>
        <v>39880</v>
      </c>
      <c r="I15">
        <f t="shared" si="2"/>
        <v>41940</v>
      </c>
      <c r="J15">
        <f t="shared" si="2"/>
        <v>44000</v>
      </c>
      <c r="K15">
        <f t="shared" si="2"/>
        <v>46060</v>
      </c>
      <c r="L15">
        <f t="shared" si="2"/>
        <v>48120</v>
      </c>
      <c r="M15">
        <f t="shared" si="2"/>
        <v>50180</v>
      </c>
      <c r="N15">
        <f t="shared" si="2"/>
        <v>52245</v>
      </c>
      <c r="O15">
        <f t="shared" ref="O15:U15" si="3">O4+O5+O6+IF(O8&gt;0,O8,0)+O9+O10</f>
        <v>54311</v>
      </c>
      <c r="P15">
        <f t="shared" si="3"/>
        <v>56377</v>
      </c>
      <c r="Q15">
        <f t="shared" si="3"/>
        <v>58449</v>
      </c>
      <c r="R15">
        <f t="shared" si="3"/>
        <v>60515</v>
      </c>
      <c r="S15">
        <f t="shared" si="3"/>
        <v>62581</v>
      </c>
      <c r="T15">
        <f t="shared" si="3"/>
        <v>64653</v>
      </c>
      <c r="U15">
        <f t="shared" si="3"/>
        <v>66719</v>
      </c>
      <c r="V15">
        <f t="shared" ref="V15:AA15" si="4">V4+V5+V6+V8+V9+V10</f>
        <v>68785</v>
      </c>
      <c r="W15">
        <f t="shared" si="4"/>
        <v>70857</v>
      </c>
      <c r="X15">
        <f t="shared" si="4"/>
        <v>72923</v>
      </c>
      <c r="Y15">
        <f t="shared" si="4"/>
        <v>74989</v>
      </c>
      <c r="Z15">
        <f t="shared" si="4"/>
        <v>77061</v>
      </c>
      <c r="AA15">
        <f t="shared" si="4"/>
        <v>79127</v>
      </c>
      <c r="AD15" s="7"/>
      <c r="AE15" s="16"/>
    </row>
    <row r="16" spans="1:31">
      <c r="A16" t="s">
        <v>23</v>
      </c>
      <c r="B16">
        <f t="shared" ref="B16:AA16" si="5">B15-B11-B43</f>
        <v>21970</v>
      </c>
      <c r="C16">
        <f t="shared" si="5"/>
        <v>23680</v>
      </c>
      <c r="D16">
        <f t="shared" si="5"/>
        <v>25490</v>
      </c>
      <c r="E16">
        <f t="shared" si="5"/>
        <v>27250</v>
      </c>
      <c r="F16">
        <f t="shared" si="5"/>
        <v>29060</v>
      </c>
      <c r="G16">
        <f t="shared" si="5"/>
        <v>30870</v>
      </c>
      <c r="H16">
        <f t="shared" si="5"/>
        <v>32630</v>
      </c>
      <c r="I16">
        <f t="shared" si="5"/>
        <v>34440</v>
      </c>
      <c r="J16">
        <f t="shared" si="5"/>
        <v>36250</v>
      </c>
      <c r="K16">
        <f t="shared" si="5"/>
        <v>38060</v>
      </c>
      <c r="L16">
        <f t="shared" si="5"/>
        <v>39820</v>
      </c>
      <c r="M16">
        <f t="shared" si="5"/>
        <v>41580</v>
      </c>
      <c r="N16">
        <f t="shared" si="5"/>
        <v>43395</v>
      </c>
      <c r="O16">
        <f t="shared" si="5"/>
        <v>45211</v>
      </c>
      <c r="P16">
        <f t="shared" si="5"/>
        <v>46977</v>
      </c>
      <c r="Q16">
        <f t="shared" si="5"/>
        <v>48749</v>
      </c>
      <c r="R16">
        <f t="shared" si="5"/>
        <v>50515</v>
      </c>
      <c r="S16">
        <f t="shared" si="5"/>
        <v>52281</v>
      </c>
      <c r="T16">
        <f t="shared" si="5"/>
        <v>54003</v>
      </c>
      <c r="U16">
        <f t="shared" si="5"/>
        <v>55869</v>
      </c>
      <c r="V16">
        <f t="shared" si="5"/>
        <v>57685</v>
      </c>
      <c r="W16">
        <f t="shared" si="5"/>
        <v>59457</v>
      </c>
      <c r="X16">
        <f>X15-X11-X43</f>
        <v>61223</v>
      </c>
      <c r="Y16">
        <f>Y15-Y11-Y43</f>
        <v>63039</v>
      </c>
      <c r="Z16">
        <f>Z15-Z11-Z43</f>
        <v>64861</v>
      </c>
      <c r="AA16">
        <f t="shared" si="5"/>
        <v>66677</v>
      </c>
      <c r="AD16" s="7"/>
      <c r="AE16" s="6"/>
    </row>
    <row r="17" spans="1:31">
      <c r="A17" t="s">
        <v>18</v>
      </c>
      <c r="B17">
        <f t="shared" ref="B17:K17" si="6">IF((B16-B19)&lt;99000,25+FLOOR(B16-B19,50),B16-B19)</f>
        <v>21575</v>
      </c>
      <c r="C17">
        <f t="shared" si="6"/>
        <v>23225</v>
      </c>
      <c r="D17">
        <f t="shared" si="6"/>
        <v>25025</v>
      </c>
      <c r="E17">
        <f t="shared" si="6"/>
        <v>26725</v>
      </c>
      <c r="F17">
        <f t="shared" si="6"/>
        <v>28475</v>
      </c>
      <c r="G17">
        <f t="shared" si="6"/>
        <v>30225</v>
      </c>
      <c r="H17">
        <f t="shared" si="6"/>
        <v>32175</v>
      </c>
      <c r="I17">
        <f t="shared" si="6"/>
        <v>33925</v>
      </c>
      <c r="J17">
        <f t="shared" si="6"/>
        <v>35725</v>
      </c>
      <c r="K17">
        <f t="shared" si="6"/>
        <v>37525</v>
      </c>
      <c r="L17">
        <f t="shared" ref="L17:T17" si="7">IF((L16-L19)&lt;99000,25+FLOOR(L16-L19,50),L16-L19)</f>
        <v>39275</v>
      </c>
      <c r="M17">
        <f t="shared" si="7"/>
        <v>40975</v>
      </c>
      <c r="N17">
        <f t="shared" si="7"/>
        <v>42775</v>
      </c>
      <c r="O17">
        <f t="shared" si="7"/>
        <v>44575</v>
      </c>
      <c r="P17">
        <f t="shared" si="7"/>
        <v>46325</v>
      </c>
      <c r="Q17">
        <f t="shared" si="7"/>
        <v>48075</v>
      </c>
      <c r="R17">
        <f t="shared" si="7"/>
        <v>49775</v>
      </c>
      <c r="S17">
        <f t="shared" si="7"/>
        <v>51525</v>
      </c>
      <c r="T17">
        <f t="shared" si="7"/>
        <v>53225</v>
      </c>
      <c r="U17">
        <f t="shared" ref="U17:AA17" si="8">IF((U16-U19)&lt;99000,25+FLOOR(U16-U19,50),U16-U19)</f>
        <v>55075</v>
      </c>
      <c r="V17">
        <f t="shared" si="8"/>
        <v>56875</v>
      </c>
      <c r="W17">
        <f t="shared" si="8"/>
        <v>58625</v>
      </c>
      <c r="X17">
        <f t="shared" si="8"/>
        <v>60375</v>
      </c>
      <c r="Y17">
        <f t="shared" si="8"/>
        <v>62125</v>
      </c>
      <c r="Z17">
        <f>IF((Z16-Z19)&lt;99000,25+FLOOR(Z16-Z19,50),Z16-Z19)</f>
        <v>63925</v>
      </c>
      <c r="AA17">
        <f t="shared" si="8"/>
        <v>65725</v>
      </c>
      <c r="AD17" s="11"/>
      <c r="AE17" s="16"/>
    </row>
    <row r="18" spans="1:31">
      <c r="A18" t="s">
        <v>19</v>
      </c>
      <c r="B18">
        <f t="shared" ref="B18:W18" si="9">ROUND(IF(B17&lt;B47,B54*B17,B54*B47+IF(B17&lt;B48,(B17-B47)*B55,(B48-B47)*B55+IF(B17&lt;B49,(B17-B48)*B56,(B49-B48)*B56+IF(B17&lt;B50,(B17-B49)*B57,(B50-B49)*B57+IF(B17&lt;B51,(B17-B50)*B58,(B51-B50)*B58+(B17-B51)*B59))))),0)</f>
        <v>3396</v>
      </c>
      <c r="C18">
        <f t="shared" si="9"/>
        <v>3715</v>
      </c>
      <c r="D18">
        <f t="shared" si="9"/>
        <v>4134</v>
      </c>
      <c r="E18">
        <f t="shared" si="9"/>
        <v>4526</v>
      </c>
      <c r="F18">
        <f t="shared" si="9"/>
        <v>4938</v>
      </c>
      <c r="G18">
        <f t="shared" si="9"/>
        <v>5343</v>
      </c>
      <c r="H18">
        <f t="shared" si="9"/>
        <v>5805</v>
      </c>
      <c r="I18">
        <f t="shared" si="9"/>
        <v>6204</v>
      </c>
      <c r="J18">
        <f t="shared" si="9"/>
        <v>6656</v>
      </c>
      <c r="K18">
        <f t="shared" si="9"/>
        <v>7095</v>
      </c>
      <c r="L18">
        <f t="shared" si="9"/>
        <v>7419</v>
      </c>
      <c r="M18">
        <f t="shared" si="9"/>
        <v>7409</v>
      </c>
      <c r="N18">
        <f t="shared" si="9"/>
        <v>7504</v>
      </c>
      <c r="O18">
        <f t="shared" si="9"/>
        <v>7881</v>
      </c>
      <c r="P18">
        <f t="shared" si="9"/>
        <v>8246</v>
      </c>
      <c r="Q18">
        <f t="shared" si="9"/>
        <v>8576</v>
      </c>
      <c r="R18">
        <f t="shared" si="9"/>
        <v>8868</v>
      </c>
      <c r="S18">
        <f t="shared" si="9"/>
        <v>9225</v>
      </c>
      <c r="T18">
        <f t="shared" si="9"/>
        <v>9494</v>
      </c>
      <c r="U18">
        <f t="shared" si="9"/>
        <v>9950</v>
      </c>
      <c r="V18">
        <f t="shared" si="9"/>
        <v>10344</v>
      </c>
      <c r="W18">
        <f t="shared" si="9"/>
        <v>10686</v>
      </c>
      <c r="X18">
        <f>ROUND(IF(X17&lt;X47,X54*X17,X54*X47+IF(X17&lt;X48,(X17-X47)*X55,(X48-X47)*X55+IF(X17&lt;X49,(X17-X48)*X56,(X49-X48)*X56+IF(X17&lt;X50,(X17-X49)*X57,(X50-X49)*X57+IF(X17&lt;X51,(X17-X50)*X58,(X51-X50)*X58+IF(X17&lt;X52,(X17-X51)*X59+(X17-X52)*X60)))))),0)</f>
        <v>11023</v>
      </c>
      <c r="Y18">
        <f>ROUND(IF(Y17&lt;Y47,Y54*Y17,Y54*Y47+IF(Y17&lt;Y48,(Y17-Y47)*Y55,(Y48-Y47)*Y55+IF(Y17&lt;Y49,(Y17-Y48)*Y56,(Y49-Y48)*Y56+IF(Y17&lt;Y50,(Y17-Y49)*Y57,(Y50-Y49)*Y57+IF(Y17&lt;Y51,(Y17-Y50)*Y58,(Y51-Y50)*Y58+IF(Y17&lt;Y52,(Y17-Y51)*Y59+(Y17-Y52)*Y60)))))),0)</f>
        <v>11388</v>
      </c>
      <c r="Z18">
        <f>ROUND(IF(Z17&lt;Z47,Z54*Z17,Z54*Z47+IF(Z17&lt;Z48,(Z17-Z47)*Z55,(Z48-Z47)*Z55+IF(Z17&lt;Z49,(Z17-Z48)*Z56,(Z49-Z48)*Z56+IF(Z17&lt;Z50,(Z17-Z49)*Z57,(Z50-Z49)*Z57+IF(Z17&lt;Z51,(Z17-Z50)*Z58,(Z51-Z50)*Z58+IF(Z17&lt;Z52,(Z17-Z51)*Z59+(Z17-Z52)*Z60)))))),0)</f>
        <v>11775</v>
      </c>
      <c r="AA18">
        <f>ROUND(IF(AA17&lt;AA47,AA54*AA17,AA54*AA47+IF(AA17&lt;AA48,(AA17-AA47)*AA55,(AA48-AA47)*AA55+IF(AA17&lt;AA49,(AA17-AA48)*AA56,(AA49-AA48)*AA56+IF(AA17&lt;AA50,(AA17-AA49)*AA57,(AA50-AA49)*AA57+IF(AA17&lt;AA51,(AA17-AA50)*AA58,(AA51-AA50)*AA58+IF(AA17&lt;AA52,(AA17-AA51)*AA59+(AA17-AA52)*AA60)))))),0)</f>
        <v>12203</v>
      </c>
      <c r="AD18" s="7"/>
      <c r="AE18" s="16"/>
    </row>
    <row r="19" spans="1:31">
      <c r="A19" t="s">
        <v>29</v>
      </c>
      <c r="B19">
        <f t="shared" ref="B19:G19" si="10">B7+IF(B10&gt;0,IF(B10&gt;-B9,B10+B9,0),0)</f>
        <v>400</v>
      </c>
      <c r="C19">
        <f t="shared" si="10"/>
        <v>445</v>
      </c>
      <c r="D19">
        <f t="shared" si="10"/>
        <v>490</v>
      </c>
      <c r="E19">
        <f t="shared" si="10"/>
        <v>535</v>
      </c>
      <c r="F19">
        <f t="shared" si="10"/>
        <v>580</v>
      </c>
      <c r="G19">
        <f t="shared" si="10"/>
        <v>625</v>
      </c>
      <c r="H19">
        <f>H7+IF(H10&gt;0,IF(H9&gt;0,H10,IF(H10&gt;-H9,H10+H9,0)),0)</f>
        <v>470</v>
      </c>
      <c r="I19">
        <f t="shared" ref="I19:T19" si="11">I7+IF(I10&gt;0,IF(I9&gt;0,I10,IF(I10&gt;-I9,I10+I9,0)),0)</f>
        <v>495</v>
      </c>
      <c r="J19">
        <f t="shared" si="11"/>
        <v>520</v>
      </c>
      <c r="K19">
        <f t="shared" si="11"/>
        <v>545</v>
      </c>
      <c r="L19">
        <f t="shared" si="11"/>
        <v>570</v>
      </c>
      <c r="M19">
        <f t="shared" si="11"/>
        <v>595</v>
      </c>
      <c r="N19">
        <f t="shared" si="11"/>
        <v>620</v>
      </c>
      <c r="O19">
        <f t="shared" si="11"/>
        <v>645</v>
      </c>
      <c r="P19">
        <f t="shared" si="11"/>
        <v>670</v>
      </c>
      <c r="Q19">
        <f t="shared" si="11"/>
        <v>695</v>
      </c>
      <c r="R19">
        <f t="shared" si="11"/>
        <v>720</v>
      </c>
      <c r="S19">
        <f t="shared" si="11"/>
        <v>745</v>
      </c>
      <c r="T19">
        <f t="shared" si="11"/>
        <v>770</v>
      </c>
      <c r="U19">
        <f t="shared" ref="U19:AA19" si="12">U7+IF(U10&gt;0,IF(U9&gt;0,U10,IF(U10&gt;-U9,U10+U9,0)),0)</f>
        <v>795</v>
      </c>
      <c r="V19">
        <f t="shared" si="12"/>
        <v>820</v>
      </c>
      <c r="W19">
        <f t="shared" si="12"/>
        <v>845</v>
      </c>
      <c r="X19">
        <f t="shared" si="12"/>
        <v>870</v>
      </c>
      <c r="Y19">
        <f t="shared" si="12"/>
        <v>895</v>
      </c>
      <c r="Z19">
        <f>Z7+IF(Z10&gt;0,IF(Z9&gt;0,Z10,IF(Z10&gt;-Z9,Z10+Z9,0)),0)</f>
        <v>920</v>
      </c>
      <c r="AA19">
        <f t="shared" si="12"/>
        <v>945</v>
      </c>
      <c r="AD19" s="7"/>
      <c r="AE19" s="16"/>
    </row>
    <row r="20" spans="1:31">
      <c r="A20" t="s">
        <v>28</v>
      </c>
      <c r="B20">
        <f t="shared" ref="B20:AA20" si="13">ROUND(B19*B45,0)</f>
        <v>112</v>
      </c>
      <c r="C20">
        <f t="shared" si="13"/>
        <v>125</v>
      </c>
      <c r="D20">
        <f t="shared" si="13"/>
        <v>137</v>
      </c>
      <c r="E20">
        <f t="shared" si="13"/>
        <v>150</v>
      </c>
      <c r="F20">
        <f t="shared" si="13"/>
        <v>162</v>
      </c>
      <c r="G20">
        <f t="shared" si="13"/>
        <v>175</v>
      </c>
      <c r="H20">
        <f t="shared" si="13"/>
        <v>94</v>
      </c>
      <c r="I20">
        <f t="shared" si="13"/>
        <v>99</v>
      </c>
      <c r="J20">
        <f t="shared" si="13"/>
        <v>104</v>
      </c>
      <c r="K20">
        <f t="shared" si="13"/>
        <v>109</v>
      </c>
      <c r="L20">
        <f t="shared" si="13"/>
        <v>114</v>
      </c>
      <c r="M20">
        <f t="shared" si="13"/>
        <v>119</v>
      </c>
      <c r="N20">
        <f t="shared" si="13"/>
        <v>93</v>
      </c>
      <c r="O20">
        <f t="shared" si="13"/>
        <v>97</v>
      </c>
      <c r="P20">
        <f t="shared" si="13"/>
        <v>101</v>
      </c>
      <c r="Q20">
        <f t="shared" si="13"/>
        <v>104</v>
      </c>
      <c r="R20">
        <f t="shared" si="13"/>
        <v>108</v>
      </c>
      <c r="S20">
        <f t="shared" si="13"/>
        <v>112</v>
      </c>
      <c r="T20">
        <f t="shared" si="13"/>
        <v>116</v>
      </c>
      <c r="U20">
        <f t="shared" si="13"/>
        <v>119</v>
      </c>
      <c r="V20">
        <f t="shared" si="13"/>
        <v>123</v>
      </c>
      <c r="W20">
        <f t="shared" si="13"/>
        <v>127</v>
      </c>
      <c r="X20">
        <f>ROUND(X19*X45,0)</f>
        <v>131</v>
      </c>
      <c r="Y20">
        <f>ROUND(Y19*Y45,0)</f>
        <v>134</v>
      </c>
      <c r="Z20">
        <f>ROUND(Z19*Z45,0)</f>
        <v>138</v>
      </c>
      <c r="AA20">
        <f t="shared" si="13"/>
        <v>142</v>
      </c>
      <c r="AD20" s="7"/>
      <c r="AE20" s="16"/>
    </row>
    <row r="21" spans="1:31">
      <c r="A21" t="s">
        <v>20</v>
      </c>
      <c r="B21">
        <f>B20+B18-B12</f>
        <v>3508</v>
      </c>
      <c r="C21">
        <f>C20+C18-C12</f>
        <v>3840</v>
      </c>
      <c r="D21">
        <f>D20+D18-D12</f>
        <v>4271</v>
      </c>
      <c r="E21">
        <f t="shared" ref="E21:K21" si="14">E20+E18-E12</f>
        <v>4676</v>
      </c>
      <c r="F21">
        <f t="shared" si="14"/>
        <v>5100</v>
      </c>
      <c r="G21">
        <f t="shared" si="14"/>
        <v>5518</v>
      </c>
      <c r="H21">
        <f t="shared" si="14"/>
        <v>5899</v>
      </c>
      <c r="I21">
        <f t="shared" si="14"/>
        <v>6303</v>
      </c>
      <c r="J21">
        <f t="shared" si="14"/>
        <v>6760</v>
      </c>
      <c r="K21">
        <f t="shared" si="14"/>
        <v>7204</v>
      </c>
      <c r="L21">
        <f>L20+L18-L12</f>
        <v>7533</v>
      </c>
      <c r="M21">
        <f t="shared" ref="M21:T21" si="15">M20+M18-M12</f>
        <v>7528</v>
      </c>
      <c r="N21">
        <f t="shared" si="15"/>
        <v>7597</v>
      </c>
      <c r="O21">
        <f t="shared" si="15"/>
        <v>7978</v>
      </c>
      <c r="P21">
        <f t="shared" si="15"/>
        <v>8347</v>
      </c>
      <c r="Q21">
        <f t="shared" si="15"/>
        <v>8680</v>
      </c>
      <c r="R21">
        <f t="shared" si="15"/>
        <v>8976</v>
      </c>
      <c r="S21">
        <f t="shared" si="15"/>
        <v>9337</v>
      </c>
      <c r="T21">
        <f t="shared" si="15"/>
        <v>9610</v>
      </c>
      <c r="U21">
        <f t="shared" ref="U21:AA21" si="16">U20+U18-U12</f>
        <v>10069</v>
      </c>
      <c r="V21">
        <f t="shared" si="16"/>
        <v>10467</v>
      </c>
      <c r="W21">
        <f t="shared" si="16"/>
        <v>10813</v>
      </c>
      <c r="X21">
        <f t="shared" si="16"/>
        <v>11154</v>
      </c>
      <c r="Y21">
        <f t="shared" si="16"/>
        <v>11522</v>
      </c>
      <c r="Z21">
        <f>Z20+Z18-Z12</f>
        <v>11913</v>
      </c>
      <c r="AA21">
        <f t="shared" si="16"/>
        <v>12345</v>
      </c>
    </row>
    <row r="22" spans="1:31">
      <c r="A22" t="s">
        <v>21</v>
      </c>
      <c r="B22" s="9">
        <f>B21-B13</f>
        <v>108</v>
      </c>
      <c r="C22" s="9">
        <f>C21-C13</f>
        <v>90</v>
      </c>
      <c r="D22" s="9">
        <f>D21-D13</f>
        <v>171</v>
      </c>
      <c r="E22" s="9">
        <f t="shared" ref="E22:K22" si="17">E21-E13</f>
        <v>226</v>
      </c>
      <c r="F22" s="9">
        <f t="shared" si="17"/>
        <v>300</v>
      </c>
      <c r="G22" s="9">
        <f t="shared" si="17"/>
        <v>368</v>
      </c>
      <c r="H22" s="9">
        <f t="shared" si="17"/>
        <v>399</v>
      </c>
      <c r="I22" s="9">
        <f t="shared" si="17"/>
        <v>453</v>
      </c>
      <c r="J22" s="9">
        <f t="shared" si="17"/>
        <v>560</v>
      </c>
      <c r="K22" s="9">
        <f t="shared" si="17"/>
        <v>654</v>
      </c>
      <c r="L22" s="9">
        <f>L21-L13</f>
        <v>633</v>
      </c>
      <c r="M22" s="9">
        <f t="shared" ref="M22:T22" si="18">M21-M13</f>
        <v>278</v>
      </c>
      <c r="N22" s="9">
        <f t="shared" si="18"/>
        <v>-3</v>
      </c>
      <c r="O22" s="9">
        <f t="shared" si="18"/>
        <v>28</v>
      </c>
      <c r="P22" s="9">
        <f t="shared" si="18"/>
        <v>47</v>
      </c>
      <c r="Q22" s="9">
        <f t="shared" si="18"/>
        <v>30</v>
      </c>
      <c r="R22" s="9">
        <f t="shared" si="18"/>
        <v>-24</v>
      </c>
      <c r="S22" s="9">
        <f t="shared" si="18"/>
        <v>-13</v>
      </c>
      <c r="T22" s="9">
        <f t="shared" si="18"/>
        <v>-90</v>
      </c>
      <c r="U22" s="9">
        <f t="shared" ref="U22:AA22" si="19">U21-U13</f>
        <v>19</v>
      </c>
      <c r="V22" s="9">
        <f t="shared" si="19"/>
        <v>67</v>
      </c>
      <c r="W22" s="9">
        <f t="shared" si="19"/>
        <v>63</v>
      </c>
      <c r="X22" s="9">
        <f t="shared" si="19"/>
        <v>54</v>
      </c>
      <c r="Y22" s="9">
        <f t="shared" si="19"/>
        <v>72</v>
      </c>
      <c r="Z22" s="9">
        <f>Z21-Z13</f>
        <v>113</v>
      </c>
      <c r="AA22" s="9">
        <f t="shared" si="19"/>
        <v>195</v>
      </c>
    </row>
    <row r="23" spans="1:31">
      <c r="A23" t="s">
        <v>31</v>
      </c>
    </row>
    <row r="24" spans="1:31">
      <c r="A24" t="s">
        <v>47</v>
      </c>
    </row>
    <row r="25" spans="1:31">
      <c r="A25" s="10" t="s">
        <v>37</v>
      </c>
      <c r="B25" s="3">
        <f t="shared" ref="B25:V25" si="20">B3</f>
        <v>1991</v>
      </c>
      <c r="C25" s="3">
        <f t="shared" si="20"/>
        <v>1992</v>
      </c>
      <c r="D25" s="3">
        <f t="shared" si="20"/>
        <v>1993</v>
      </c>
      <c r="E25" s="3">
        <f t="shared" si="20"/>
        <v>1994</v>
      </c>
      <c r="F25" s="3">
        <f t="shared" si="20"/>
        <v>1995</v>
      </c>
      <c r="G25" s="3">
        <f t="shared" si="20"/>
        <v>1996</v>
      </c>
      <c r="H25" s="3">
        <f t="shared" si="20"/>
        <v>1997</v>
      </c>
      <c r="I25" s="3">
        <f t="shared" si="20"/>
        <v>1998</v>
      </c>
      <c r="J25" s="3">
        <f t="shared" si="20"/>
        <v>1999</v>
      </c>
      <c r="K25" s="3">
        <f t="shared" si="20"/>
        <v>2000</v>
      </c>
      <c r="L25" s="3">
        <f t="shared" si="20"/>
        <v>2001</v>
      </c>
      <c r="M25" s="3">
        <f t="shared" si="20"/>
        <v>2002</v>
      </c>
      <c r="N25" s="3">
        <f t="shared" si="20"/>
        <v>2003</v>
      </c>
      <c r="O25" s="3">
        <f t="shared" si="20"/>
        <v>2004</v>
      </c>
      <c r="P25" s="3">
        <f t="shared" si="20"/>
        <v>2005</v>
      </c>
      <c r="Q25" s="3">
        <f t="shared" si="20"/>
        <v>2006</v>
      </c>
      <c r="R25" s="3">
        <f t="shared" si="20"/>
        <v>2007</v>
      </c>
      <c r="S25" s="3">
        <f t="shared" si="20"/>
        <v>2008</v>
      </c>
      <c r="T25" s="3">
        <f t="shared" si="20"/>
        <v>2009</v>
      </c>
      <c r="U25" s="3">
        <f>U3</f>
        <v>2010</v>
      </c>
      <c r="V25" s="3">
        <f t="shared" si="20"/>
        <v>2011</v>
      </c>
      <c r="W25" s="3">
        <v>2012</v>
      </c>
      <c r="X25" s="3">
        <f>X3</f>
        <v>2013</v>
      </c>
      <c r="Y25" s="3">
        <v>2014</v>
      </c>
      <c r="Z25" s="3">
        <f>Z3</f>
        <v>2015</v>
      </c>
      <c r="AA25" s="3">
        <f>AA3</f>
        <v>2016</v>
      </c>
    </row>
    <row r="26" spans="1:31">
      <c r="A26" t="s">
        <v>38</v>
      </c>
      <c r="B26" s="17">
        <v>-100</v>
      </c>
      <c r="C26" s="17">
        <v>-100</v>
      </c>
      <c r="D26" s="17">
        <v>-100</v>
      </c>
      <c r="E26" s="17">
        <v>-100</v>
      </c>
      <c r="F26" s="17">
        <v>-100</v>
      </c>
      <c r="G26" s="17">
        <v>-100</v>
      </c>
      <c r="H26" s="17">
        <v>-100</v>
      </c>
      <c r="I26" s="17">
        <v>-100</v>
      </c>
      <c r="J26" s="17">
        <v>-100</v>
      </c>
      <c r="K26" s="17">
        <v>-100</v>
      </c>
      <c r="L26" s="17">
        <v>-100</v>
      </c>
      <c r="M26" s="17">
        <v>-100</v>
      </c>
      <c r="N26" s="17">
        <v>-100</v>
      </c>
      <c r="O26" s="17">
        <v>-100</v>
      </c>
      <c r="P26" s="17">
        <v>-100</v>
      </c>
      <c r="Q26" s="17">
        <v>-100</v>
      </c>
      <c r="R26" s="17">
        <v>-100</v>
      </c>
      <c r="S26" s="17">
        <v>-100</v>
      </c>
      <c r="T26" s="17">
        <v>-100</v>
      </c>
      <c r="U26" s="17">
        <v>-100</v>
      </c>
      <c r="V26" s="17">
        <v>-100</v>
      </c>
      <c r="W26" s="17">
        <v>-100</v>
      </c>
      <c r="X26" s="17">
        <v>-100</v>
      </c>
      <c r="Y26" s="17">
        <v>-100</v>
      </c>
      <c r="Z26" s="17">
        <v>-100</v>
      </c>
      <c r="AA26" s="17">
        <v>-100</v>
      </c>
    </row>
    <row r="27" spans="1:31">
      <c r="A27" t="s">
        <v>39</v>
      </c>
      <c r="B27">
        <f t="shared" ref="B27:AA27" si="21">B15-B11+B26-B63</f>
        <v>22520</v>
      </c>
      <c r="C27">
        <f t="shared" si="21"/>
        <v>24380</v>
      </c>
      <c r="D27">
        <f t="shared" si="21"/>
        <v>26240</v>
      </c>
      <c r="E27">
        <f t="shared" si="21"/>
        <v>28100</v>
      </c>
      <c r="F27">
        <f t="shared" si="21"/>
        <v>29960</v>
      </c>
      <c r="G27">
        <f t="shared" si="21"/>
        <v>31820</v>
      </c>
      <c r="H27">
        <f t="shared" si="21"/>
        <v>33680</v>
      </c>
      <c r="I27">
        <f t="shared" si="21"/>
        <v>34340</v>
      </c>
      <c r="J27">
        <f t="shared" si="21"/>
        <v>36200</v>
      </c>
      <c r="K27">
        <f t="shared" si="21"/>
        <v>38060</v>
      </c>
      <c r="L27">
        <f t="shared" si="21"/>
        <v>39920</v>
      </c>
      <c r="M27">
        <f t="shared" si="21"/>
        <v>41780</v>
      </c>
      <c r="N27">
        <f t="shared" si="21"/>
        <v>43645</v>
      </c>
      <c r="O27">
        <f t="shared" si="21"/>
        <v>45511</v>
      </c>
      <c r="P27">
        <f t="shared" si="21"/>
        <v>47377</v>
      </c>
      <c r="Q27">
        <f t="shared" si="21"/>
        <v>49249</v>
      </c>
      <c r="R27">
        <f t="shared" si="21"/>
        <v>51115</v>
      </c>
      <c r="S27">
        <f t="shared" si="21"/>
        <v>52981</v>
      </c>
      <c r="T27">
        <f t="shared" si="21"/>
        <v>54853</v>
      </c>
      <c r="U27">
        <f t="shared" si="21"/>
        <v>56719</v>
      </c>
      <c r="V27">
        <f t="shared" si="21"/>
        <v>58585</v>
      </c>
      <c r="W27">
        <f t="shared" si="21"/>
        <v>60457</v>
      </c>
      <c r="X27">
        <f>X15-X11+X26-X63</f>
        <v>62323</v>
      </c>
      <c r="Y27">
        <f>Y15-Y11+Y26-Y63</f>
        <v>64189</v>
      </c>
      <c r="Z27">
        <f>Z15-Z11+Z26-Z63</f>
        <v>66061</v>
      </c>
      <c r="AA27">
        <f t="shared" si="21"/>
        <v>67927</v>
      </c>
    </row>
    <row r="28" spans="1:31">
      <c r="A28" t="s">
        <v>42</v>
      </c>
      <c r="B28">
        <f t="shared" ref="B28:I28" si="22">IF(B27&lt;100000,FLOOR(B27, 100)+50,B27)</f>
        <v>22550</v>
      </c>
      <c r="C28">
        <f t="shared" si="22"/>
        <v>24350</v>
      </c>
      <c r="D28">
        <f t="shared" si="22"/>
        <v>26250</v>
      </c>
      <c r="E28">
        <f t="shared" si="22"/>
        <v>28150</v>
      </c>
      <c r="F28">
        <f t="shared" si="22"/>
        <v>29950</v>
      </c>
      <c r="G28">
        <f t="shared" si="22"/>
        <v>31850</v>
      </c>
      <c r="H28">
        <f t="shared" si="22"/>
        <v>33650</v>
      </c>
      <c r="I28">
        <f t="shared" si="22"/>
        <v>34350</v>
      </c>
      <c r="J28">
        <f t="shared" ref="J28:P28" si="23">IF(J27&lt;100000,FLOOR(J27, 100)+50,J27)</f>
        <v>36250</v>
      </c>
      <c r="K28">
        <f t="shared" si="23"/>
        <v>38050</v>
      </c>
      <c r="L28">
        <f t="shared" si="23"/>
        <v>39950</v>
      </c>
      <c r="M28">
        <f t="shared" si="23"/>
        <v>41750</v>
      </c>
      <c r="N28">
        <f t="shared" si="23"/>
        <v>43650</v>
      </c>
      <c r="O28">
        <f t="shared" si="23"/>
        <v>45550</v>
      </c>
      <c r="P28">
        <f t="shared" si="23"/>
        <v>47350</v>
      </c>
      <c r="Q28">
        <f t="shared" ref="Q28:AA28" si="24">IF(Q27&lt;100000,FLOOR(Q27, 100)+50,Q27)</f>
        <v>49250</v>
      </c>
      <c r="R28">
        <f t="shared" si="24"/>
        <v>51150</v>
      </c>
      <c r="S28">
        <f t="shared" si="24"/>
        <v>52950</v>
      </c>
      <c r="T28">
        <f t="shared" si="24"/>
        <v>54850</v>
      </c>
      <c r="U28">
        <f t="shared" si="24"/>
        <v>56750</v>
      </c>
      <c r="V28">
        <f t="shared" si="24"/>
        <v>58550</v>
      </c>
      <c r="W28">
        <f>IF(W27&lt;100000,FLOOR(W27, 100)+50,W27)</f>
        <v>60450</v>
      </c>
      <c r="X28">
        <f>IF(X27&lt;100000,FLOOR(X27, 100)+50,X27)</f>
        <v>62350</v>
      </c>
      <c r="Y28">
        <f>IF(Y27&lt;100000,FLOOR(Y27, 100)+50,Y27)</f>
        <v>64150</v>
      </c>
      <c r="Z28">
        <f>IF(Z27&lt;100000,FLOOR(Z27, 100)+50,Z27)</f>
        <v>66050</v>
      </c>
      <c r="AA28">
        <f t="shared" si="24"/>
        <v>67950</v>
      </c>
    </row>
    <row r="29" spans="1:31">
      <c r="A29" t="s">
        <v>40</v>
      </c>
      <c r="B29">
        <f t="shared" ref="B29:AA29" si="25">ROUND(IF(B28&lt;B65,B70*B28,B70*B65+IF(B28&lt;B66,(B28-B65)*B71,(B66-B65)*B71+IF(B28&lt;B67,(B28-B66)*B72,(B67-B66)*B72+IF(B28&lt;B68,(B28-B67)*B73,(B68-B67)*B73+IF(B28&lt;B69,(B28-B68)*B74,(B69-B68)*B74+(B28-B69)*B75))))),0)</f>
        <v>1163</v>
      </c>
      <c r="C29">
        <f t="shared" si="25"/>
        <v>1271</v>
      </c>
      <c r="D29">
        <f t="shared" si="25"/>
        <v>1385</v>
      </c>
      <c r="E29">
        <f t="shared" si="25"/>
        <v>1499</v>
      </c>
      <c r="F29">
        <f t="shared" si="25"/>
        <v>1607</v>
      </c>
      <c r="G29">
        <f t="shared" si="25"/>
        <v>1721</v>
      </c>
      <c r="H29">
        <f t="shared" si="25"/>
        <v>1829</v>
      </c>
      <c r="I29">
        <f t="shared" si="25"/>
        <v>1871</v>
      </c>
      <c r="J29">
        <f t="shared" si="25"/>
        <v>1985</v>
      </c>
      <c r="K29">
        <f t="shared" si="25"/>
        <v>2093</v>
      </c>
      <c r="L29">
        <f t="shared" si="25"/>
        <v>2207</v>
      </c>
      <c r="M29">
        <f t="shared" si="25"/>
        <v>2315</v>
      </c>
      <c r="N29">
        <f t="shared" si="25"/>
        <v>2429</v>
      </c>
      <c r="O29">
        <f t="shared" si="25"/>
        <v>2543</v>
      </c>
      <c r="P29">
        <f t="shared" si="25"/>
        <v>2651</v>
      </c>
      <c r="Q29">
        <f t="shared" si="25"/>
        <v>2765</v>
      </c>
      <c r="R29">
        <f t="shared" si="25"/>
        <v>2879</v>
      </c>
      <c r="S29">
        <f t="shared" si="25"/>
        <v>2987</v>
      </c>
      <c r="T29">
        <f t="shared" si="25"/>
        <v>3101</v>
      </c>
      <c r="U29">
        <f t="shared" si="25"/>
        <v>3215</v>
      </c>
      <c r="V29">
        <f t="shared" si="25"/>
        <v>3323</v>
      </c>
      <c r="W29">
        <f t="shared" si="25"/>
        <v>3437</v>
      </c>
      <c r="X29">
        <f>ROUND(IF(X28&lt;X65,X70*X28,X70*X65+IF(X28&lt;X66,(X28-X65)*X71,(X66-X65)*X71+IF(X28&lt;X67,(X28-X66)*X72,(X67-X66)*X72+IF(X28&lt;X68,(X28-X67)*X73,(X68-X67)*X73+IF(X28&lt;X69,(X28-X68)*X74,(X69-X68)*X74+(X28-X69)*X75))))),0)</f>
        <v>3551</v>
      </c>
      <c r="Y29">
        <f>ROUND(IF(Y28&lt;Y65,Y70*Y28,Y70*Y65+IF(Y28&lt;Y66,(Y28-Y65)*Y71,(Y66-Y65)*Y71+IF(Y28&lt;Y67,(Y28-Y66)*Y72,(Y67-Y66)*Y72+IF(Y28&lt;Y68,(Y28-Y67)*Y73,(Y68-Y67)*Y73+IF(Y28&lt;Y69,(Y28-Y68)*Y74,(Y69-Y68)*Y74+(Y28-Y69)*Y75))))),0)</f>
        <v>3659</v>
      </c>
      <c r="Z29">
        <f>ROUND(IF(Z28&lt;Z65,Z70*Z28,Z70*Z65+IF(Z28&lt;Z66,(Z28-Z65)*Z71,(Z66-Z65)*Z71+IF(Z28&lt;Z67,(Z28-Z66)*Z72,(Z67-Z66)*Z72+IF(Z28&lt;Z68,(Z28-Z67)*Z73,(Z68-Z67)*Z73+IF(Z28&lt;Z69,(Z28-Z68)*Z74,(Z69-Z68)*Z74+(Z28-Z69)*Z75))))),0)</f>
        <v>3773</v>
      </c>
      <c r="AA29">
        <f t="shared" si="25"/>
        <v>3887</v>
      </c>
    </row>
    <row r="30" spans="1:31">
      <c r="A30" t="s">
        <v>41</v>
      </c>
      <c r="B30" s="10">
        <f t="shared" ref="B30:I30" si="26">B29-B34</f>
        <v>163</v>
      </c>
      <c r="C30" s="10">
        <f t="shared" si="26"/>
        <v>151</v>
      </c>
      <c r="D30" s="10">
        <f t="shared" si="26"/>
        <v>145</v>
      </c>
      <c r="E30" s="10">
        <f t="shared" si="26"/>
        <v>139</v>
      </c>
      <c r="F30" s="10">
        <f t="shared" si="26"/>
        <v>127</v>
      </c>
      <c r="G30" s="10">
        <f t="shared" si="26"/>
        <v>121</v>
      </c>
      <c r="H30" s="10">
        <f t="shared" si="26"/>
        <v>109</v>
      </c>
      <c r="I30" s="10">
        <f t="shared" si="26"/>
        <v>31</v>
      </c>
      <c r="J30" s="10">
        <f t="shared" ref="J30:AA30" si="27">J29-J34</f>
        <v>25</v>
      </c>
      <c r="K30" s="10">
        <f t="shared" si="27"/>
        <v>13</v>
      </c>
      <c r="L30" s="10">
        <f t="shared" si="27"/>
        <v>7</v>
      </c>
      <c r="M30" s="10">
        <f t="shared" si="27"/>
        <v>-5</v>
      </c>
      <c r="N30" s="10">
        <f t="shared" si="27"/>
        <v>-11</v>
      </c>
      <c r="O30" s="10">
        <f t="shared" si="27"/>
        <v>-17</v>
      </c>
      <c r="P30" s="10">
        <f t="shared" si="27"/>
        <v>-29</v>
      </c>
      <c r="Q30" s="10">
        <f t="shared" si="27"/>
        <v>-35</v>
      </c>
      <c r="R30" s="10">
        <f t="shared" si="27"/>
        <v>-41</v>
      </c>
      <c r="S30" s="10">
        <f t="shared" si="27"/>
        <v>-53</v>
      </c>
      <c r="T30" s="10">
        <f t="shared" si="27"/>
        <v>-59</v>
      </c>
      <c r="U30" s="10">
        <f>U29-U34</f>
        <v>-65</v>
      </c>
      <c r="V30" s="10">
        <f t="shared" si="27"/>
        <v>-77</v>
      </c>
      <c r="W30" s="10">
        <f>W29-W34</f>
        <v>-83</v>
      </c>
      <c r="X30" s="10">
        <f>X29-X34</f>
        <v>-89</v>
      </c>
      <c r="Y30" s="10">
        <f>Y29-Y34</f>
        <v>-101</v>
      </c>
      <c r="Z30" s="10">
        <f>Z29-Z34</f>
        <v>-107</v>
      </c>
      <c r="AA30" s="10">
        <f t="shared" si="27"/>
        <v>-113</v>
      </c>
    </row>
    <row r="31" spans="1:31">
      <c r="A31" t="s">
        <v>43</v>
      </c>
    </row>
    <row r="33" spans="1:27">
      <c r="A33" s="8" t="s">
        <v>15</v>
      </c>
    </row>
    <row r="34" spans="1:27">
      <c r="A34" t="s">
        <v>52</v>
      </c>
      <c r="B34">
        <v>1000</v>
      </c>
      <c r="C34">
        <v>1120</v>
      </c>
      <c r="D34">
        <v>1240</v>
      </c>
      <c r="E34">
        <v>1360</v>
      </c>
      <c r="F34">
        <v>1480</v>
      </c>
      <c r="G34">
        <v>1600</v>
      </c>
      <c r="H34">
        <v>1720</v>
      </c>
      <c r="I34">
        <v>1840</v>
      </c>
      <c r="J34">
        <v>1960</v>
      </c>
      <c r="K34">
        <v>2080</v>
      </c>
      <c r="L34">
        <v>2200</v>
      </c>
      <c r="M34">
        <v>2320</v>
      </c>
      <c r="N34">
        <v>2440</v>
      </c>
      <c r="O34">
        <v>2560</v>
      </c>
      <c r="P34">
        <v>2680</v>
      </c>
      <c r="Q34">
        <v>2800</v>
      </c>
      <c r="R34">
        <v>2920</v>
      </c>
      <c r="S34">
        <v>3040</v>
      </c>
      <c r="T34">
        <v>3160</v>
      </c>
      <c r="U34">
        <v>3280</v>
      </c>
      <c r="V34">
        <v>3400</v>
      </c>
      <c r="W34">
        <v>3520</v>
      </c>
      <c r="X34">
        <v>3640</v>
      </c>
      <c r="Y34">
        <v>3760</v>
      </c>
      <c r="Z34">
        <v>3880</v>
      </c>
      <c r="AA34">
        <v>4000</v>
      </c>
    </row>
    <row r="35" spans="1:27">
      <c r="A35" t="s">
        <v>49</v>
      </c>
      <c r="C35">
        <f t="shared" ref="C35:M35" si="28">IF(B30&gt;0,B30,0)</f>
        <v>163</v>
      </c>
      <c r="D35">
        <f t="shared" si="28"/>
        <v>151</v>
      </c>
      <c r="E35">
        <f t="shared" si="28"/>
        <v>145</v>
      </c>
      <c r="F35">
        <f t="shared" si="28"/>
        <v>139</v>
      </c>
      <c r="G35">
        <f t="shared" si="28"/>
        <v>127</v>
      </c>
      <c r="H35">
        <f t="shared" si="28"/>
        <v>121</v>
      </c>
      <c r="I35">
        <f t="shared" si="28"/>
        <v>109</v>
      </c>
      <c r="J35">
        <f t="shared" si="28"/>
        <v>31</v>
      </c>
      <c r="K35">
        <f t="shared" si="28"/>
        <v>25</v>
      </c>
      <c r="L35">
        <f t="shared" si="28"/>
        <v>13</v>
      </c>
      <c r="M35">
        <f t="shared" si="28"/>
        <v>7</v>
      </c>
      <c r="N35">
        <f>IF(M30&gt;0,M30,0)</f>
        <v>0</v>
      </c>
      <c r="O35">
        <f t="shared" ref="O35:AA35" si="29">IF(N30&gt;0,N30,0)</f>
        <v>0</v>
      </c>
      <c r="P35">
        <f t="shared" si="29"/>
        <v>0</v>
      </c>
      <c r="Q35">
        <f t="shared" si="29"/>
        <v>0</v>
      </c>
      <c r="R35">
        <f t="shared" si="29"/>
        <v>0</v>
      </c>
      <c r="S35">
        <f t="shared" si="29"/>
        <v>0</v>
      </c>
      <c r="T35">
        <f t="shared" si="29"/>
        <v>0</v>
      </c>
      <c r="U35">
        <f t="shared" si="29"/>
        <v>0</v>
      </c>
      <c r="V35">
        <f t="shared" si="29"/>
        <v>0</v>
      </c>
      <c r="W35">
        <f t="shared" si="29"/>
        <v>0</v>
      </c>
      <c r="X35">
        <f t="shared" si="29"/>
        <v>0</v>
      </c>
      <c r="Y35">
        <f t="shared" si="29"/>
        <v>0</v>
      </c>
      <c r="Z35">
        <f t="shared" si="29"/>
        <v>0</v>
      </c>
      <c r="AA35">
        <f t="shared" si="29"/>
        <v>0</v>
      </c>
    </row>
    <row r="36" spans="1:27">
      <c r="A36" t="s">
        <v>33</v>
      </c>
      <c r="B36" s="17">
        <v>1300</v>
      </c>
      <c r="C36" s="17">
        <v>1400</v>
      </c>
      <c r="D36" s="17">
        <v>1500</v>
      </c>
      <c r="E36" s="17">
        <v>1600</v>
      </c>
      <c r="F36" s="17">
        <v>1700</v>
      </c>
      <c r="G36" s="17">
        <v>1800</v>
      </c>
      <c r="H36" s="17">
        <v>1900</v>
      </c>
      <c r="I36" s="17">
        <v>2000</v>
      </c>
      <c r="J36" s="17">
        <v>2100</v>
      </c>
      <c r="K36" s="17">
        <v>2200</v>
      </c>
      <c r="L36" s="17">
        <v>2300</v>
      </c>
      <c r="M36" s="17">
        <v>2400</v>
      </c>
      <c r="N36" s="17">
        <v>2500</v>
      </c>
      <c r="O36" s="17">
        <v>2600</v>
      </c>
      <c r="P36" s="17">
        <v>2700</v>
      </c>
      <c r="Q36" s="17">
        <v>2800</v>
      </c>
      <c r="R36" s="17">
        <v>2900</v>
      </c>
      <c r="S36" s="17">
        <v>3000</v>
      </c>
      <c r="T36" s="17">
        <v>3100</v>
      </c>
      <c r="U36" s="17">
        <v>3200</v>
      </c>
      <c r="V36" s="17">
        <v>3300</v>
      </c>
      <c r="W36" s="17">
        <v>3400</v>
      </c>
      <c r="X36" s="17">
        <v>3500</v>
      </c>
      <c r="Y36" s="17">
        <v>3600</v>
      </c>
      <c r="Z36" s="17">
        <v>3700</v>
      </c>
      <c r="AA36" s="17">
        <v>3800</v>
      </c>
    </row>
    <row r="37" spans="1:27">
      <c r="A37" t="s">
        <v>34</v>
      </c>
      <c r="B37" s="17">
        <v>110</v>
      </c>
      <c r="C37" s="17">
        <v>120</v>
      </c>
      <c r="D37" s="17">
        <v>130</v>
      </c>
      <c r="E37" s="17">
        <v>140</v>
      </c>
      <c r="F37" s="17">
        <v>150</v>
      </c>
      <c r="G37" s="17">
        <v>160</v>
      </c>
      <c r="H37" s="17">
        <v>170</v>
      </c>
      <c r="I37" s="17">
        <v>180</v>
      </c>
      <c r="J37" s="17">
        <v>190</v>
      </c>
      <c r="K37" s="17">
        <v>200</v>
      </c>
      <c r="L37" s="17">
        <v>210</v>
      </c>
      <c r="M37" s="17">
        <v>220</v>
      </c>
      <c r="N37" s="17">
        <v>230</v>
      </c>
      <c r="O37" s="17">
        <v>240</v>
      </c>
      <c r="P37" s="17">
        <v>250</v>
      </c>
      <c r="Q37" s="17">
        <v>260</v>
      </c>
      <c r="R37" s="17">
        <v>270</v>
      </c>
      <c r="S37" s="17">
        <v>280</v>
      </c>
      <c r="T37" s="17">
        <v>290</v>
      </c>
      <c r="U37" s="17">
        <v>300</v>
      </c>
      <c r="V37" s="17">
        <v>310</v>
      </c>
      <c r="W37" s="17">
        <v>320</v>
      </c>
      <c r="X37" s="17">
        <v>330</v>
      </c>
      <c r="Y37" s="17">
        <v>340</v>
      </c>
      <c r="Z37" s="17">
        <v>350</v>
      </c>
      <c r="AA37" s="17">
        <v>360</v>
      </c>
    </row>
    <row r="38" spans="1:27">
      <c r="A38" t="s">
        <v>32</v>
      </c>
      <c r="B38" s="17">
        <v>9600</v>
      </c>
      <c r="C38" s="17">
        <v>9400</v>
      </c>
      <c r="D38" s="17">
        <v>9200</v>
      </c>
      <c r="E38" s="17">
        <v>9000</v>
      </c>
      <c r="F38" s="17">
        <v>8800</v>
      </c>
      <c r="G38" s="17">
        <v>8600</v>
      </c>
      <c r="H38" s="17">
        <v>8400</v>
      </c>
      <c r="I38" s="17">
        <v>8200</v>
      </c>
      <c r="J38" s="17">
        <v>8000</v>
      </c>
      <c r="K38" s="17">
        <v>7800</v>
      </c>
      <c r="L38" s="17">
        <v>7600</v>
      </c>
      <c r="M38" s="17">
        <v>7400</v>
      </c>
      <c r="N38" s="17">
        <v>7200</v>
      </c>
      <c r="O38" s="17">
        <v>7000</v>
      </c>
      <c r="P38" s="17">
        <v>6800</v>
      </c>
      <c r="Q38" s="17">
        <v>6600</v>
      </c>
      <c r="R38" s="17">
        <v>6400</v>
      </c>
      <c r="S38" s="17">
        <v>6200</v>
      </c>
      <c r="T38" s="17">
        <v>6000</v>
      </c>
      <c r="U38" s="17">
        <v>5800</v>
      </c>
      <c r="V38" s="17">
        <v>5600</v>
      </c>
      <c r="W38" s="17">
        <v>5400</v>
      </c>
      <c r="X38" s="17">
        <v>5200</v>
      </c>
      <c r="Y38" s="17">
        <v>5000</v>
      </c>
      <c r="Z38" s="17">
        <v>4800</v>
      </c>
      <c r="AA38" s="17">
        <v>4600</v>
      </c>
    </row>
    <row r="39" spans="1:27">
      <c r="A39" t="s">
        <v>35</v>
      </c>
      <c r="B39" s="17">
        <v>1100</v>
      </c>
      <c r="C39" s="17">
        <v>1200</v>
      </c>
      <c r="D39" s="17">
        <v>1300</v>
      </c>
      <c r="E39" s="17">
        <v>1400</v>
      </c>
      <c r="F39" s="17">
        <v>1500</v>
      </c>
      <c r="G39" s="17">
        <v>1600</v>
      </c>
      <c r="H39" s="17">
        <v>1700</v>
      </c>
      <c r="I39" s="17">
        <v>1800</v>
      </c>
      <c r="J39" s="17">
        <v>1900</v>
      </c>
      <c r="K39" s="17">
        <v>2000</v>
      </c>
      <c r="L39" s="17">
        <v>2100</v>
      </c>
      <c r="M39" s="17">
        <v>2200</v>
      </c>
      <c r="N39" s="17">
        <v>2300</v>
      </c>
      <c r="O39" s="17">
        <v>2400</v>
      </c>
      <c r="P39" s="17">
        <v>2500</v>
      </c>
      <c r="Q39" s="17">
        <v>2600</v>
      </c>
      <c r="R39" s="17">
        <v>2700</v>
      </c>
      <c r="S39" s="17">
        <v>2800</v>
      </c>
      <c r="T39" s="17">
        <v>2900</v>
      </c>
      <c r="U39" s="17">
        <v>3000</v>
      </c>
      <c r="V39" s="17">
        <v>3100</v>
      </c>
      <c r="W39" s="17">
        <v>3200</v>
      </c>
      <c r="X39" s="17">
        <v>3300</v>
      </c>
      <c r="Y39" s="17">
        <v>3400</v>
      </c>
      <c r="Z39" s="17">
        <v>3500</v>
      </c>
      <c r="AA39" s="17">
        <v>3600</v>
      </c>
    </row>
    <row r="42" spans="1:27">
      <c r="A42" s="10" t="s">
        <v>45</v>
      </c>
      <c r="B42" s="3">
        <f t="shared" ref="B42:T42" si="30">B3</f>
        <v>1991</v>
      </c>
      <c r="C42" s="3">
        <f t="shared" si="30"/>
        <v>1992</v>
      </c>
      <c r="D42" s="3">
        <f t="shared" si="30"/>
        <v>1993</v>
      </c>
      <c r="E42" s="3">
        <f t="shared" si="30"/>
        <v>1994</v>
      </c>
      <c r="F42" s="3">
        <f t="shared" si="30"/>
        <v>1995</v>
      </c>
      <c r="G42" s="3">
        <f t="shared" si="30"/>
        <v>1996</v>
      </c>
      <c r="H42" s="3">
        <f t="shared" si="30"/>
        <v>1997</v>
      </c>
      <c r="I42" s="3">
        <f t="shared" si="30"/>
        <v>1998</v>
      </c>
      <c r="J42" s="3">
        <f t="shared" si="30"/>
        <v>1999</v>
      </c>
      <c r="K42" s="3">
        <f t="shared" si="30"/>
        <v>2000</v>
      </c>
      <c r="L42" s="3">
        <f t="shared" si="30"/>
        <v>2001</v>
      </c>
      <c r="M42" s="3">
        <f t="shared" si="30"/>
        <v>2002</v>
      </c>
      <c r="N42" s="3">
        <f t="shared" si="30"/>
        <v>2003</v>
      </c>
      <c r="O42" s="3">
        <f t="shared" si="30"/>
        <v>2004</v>
      </c>
      <c r="P42" s="3">
        <f t="shared" si="30"/>
        <v>2005</v>
      </c>
      <c r="Q42" s="3">
        <f t="shared" si="30"/>
        <v>2006</v>
      </c>
      <c r="R42" s="3">
        <f t="shared" si="30"/>
        <v>2007</v>
      </c>
      <c r="S42" s="3">
        <f t="shared" si="30"/>
        <v>2008</v>
      </c>
      <c r="T42" s="3">
        <f t="shared" si="30"/>
        <v>2009</v>
      </c>
      <c r="U42" s="8">
        <v>2010</v>
      </c>
      <c r="V42" s="8">
        <v>2011</v>
      </c>
      <c r="W42" s="8">
        <v>2012</v>
      </c>
      <c r="X42" s="8">
        <f>X25</f>
        <v>2013</v>
      </c>
      <c r="Y42" s="8">
        <v>2014</v>
      </c>
      <c r="Z42" s="8">
        <f>Z25</f>
        <v>2015</v>
      </c>
      <c r="AA42" s="8">
        <f>AA25</f>
        <v>2016</v>
      </c>
    </row>
    <row r="43" spans="1:27">
      <c r="A43" t="s">
        <v>16</v>
      </c>
      <c r="B43">
        <v>2150</v>
      </c>
      <c r="C43">
        <v>2300</v>
      </c>
      <c r="D43">
        <v>2350</v>
      </c>
      <c r="E43">
        <v>2450</v>
      </c>
      <c r="F43">
        <v>2500</v>
      </c>
      <c r="G43">
        <v>2550</v>
      </c>
      <c r="H43">
        <v>2650</v>
      </c>
      <c r="I43">
        <v>2700</v>
      </c>
      <c r="J43">
        <v>2750</v>
      </c>
      <c r="K43">
        <v>2800</v>
      </c>
      <c r="L43">
        <v>2900</v>
      </c>
      <c r="M43">
        <v>3000</v>
      </c>
      <c r="N43">
        <v>3050</v>
      </c>
      <c r="O43">
        <v>3100</v>
      </c>
      <c r="P43">
        <v>3200</v>
      </c>
      <c r="Q43">
        <v>3300</v>
      </c>
      <c r="R43">
        <v>3400</v>
      </c>
      <c r="S43">
        <v>3500</v>
      </c>
      <c r="T43">
        <v>3650</v>
      </c>
      <c r="U43">
        <v>3650</v>
      </c>
      <c r="V43">
        <v>3700</v>
      </c>
      <c r="W43">
        <v>3800</v>
      </c>
      <c r="X43">
        <v>3900</v>
      </c>
      <c r="Y43">
        <v>3950</v>
      </c>
      <c r="Z43">
        <v>4000</v>
      </c>
      <c r="AA43">
        <v>4050</v>
      </c>
    </row>
    <row r="44" spans="1:27">
      <c r="A44" t="s">
        <v>48</v>
      </c>
      <c r="B44">
        <v>3400</v>
      </c>
      <c r="C44">
        <v>3600</v>
      </c>
      <c r="D44">
        <v>3700</v>
      </c>
      <c r="E44">
        <v>3800</v>
      </c>
      <c r="F44">
        <v>3900</v>
      </c>
      <c r="G44">
        <v>4000</v>
      </c>
      <c r="H44">
        <v>4150</v>
      </c>
      <c r="I44">
        <v>4250</v>
      </c>
      <c r="J44">
        <v>4300</v>
      </c>
      <c r="K44">
        <v>4400</v>
      </c>
      <c r="L44">
        <v>4550</v>
      </c>
      <c r="M44">
        <v>4700</v>
      </c>
      <c r="N44">
        <v>4750</v>
      </c>
      <c r="O44">
        <v>4850</v>
      </c>
      <c r="P44">
        <v>5000</v>
      </c>
      <c r="Q44">
        <v>5150</v>
      </c>
      <c r="R44">
        <v>5350</v>
      </c>
      <c r="S44">
        <v>5450</v>
      </c>
      <c r="T44">
        <v>5700</v>
      </c>
      <c r="U44">
        <v>5700</v>
      </c>
      <c r="V44">
        <v>5800</v>
      </c>
      <c r="W44">
        <v>5950</v>
      </c>
      <c r="X44">
        <v>6100</v>
      </c>
      <c r="Y44">
        <v>6200</v>
      </c>
      <c r="Z44">
        <v>6300</v>
      </c>
      <c r="AA44">
        <v>6300</v>
      </c>
    </row>
    <row r="45" spans="1:27">
      <c r="A45" t="s">
        <v>27</v>
      </c>
      <c r="B45" s="4">
        <v>0.28000000000000003</v>
      </c>
      <c r="C45" s="4">
        <v>0.28000000000000003</v>
      </c>
      <c r="D45" s="4">
        <v>0.28000000000000003</v>
      </c>
      <c r="E45" s="4">
        <v>0.28000000000000003</v>
      </c>
      <c r="F45" s="4">
        <v>0.28000000000000003</v>
      </c>
      <c r="G45" s="4">
        <v>0.28000000000000003</v>
      </c>
      <c r="H45" s="4">
        <v>0.2</v>
      </c>
      <c r="I45" s="4">
        <v>0.2</v>
      </c>
      <c r="J45" s="4">
        <v>0.2</v>
      </c>
      <c r="K45" s="4">
        <v>0.2</v>
      </c>
      <c r="L45" s="1">
        <v>0.2</v>
      </c>
      <c r="M45" s="1">
        <v>0.2</v>
      </c>
      <c r="N45" s="1">
        <v>0.15</v>
      </c>
      <c r="O45" s="1">
        <v>0.15</v>
      </c>
      <c r="P45" s="1">
        <v>0.15</v>
      </c>
      <c r="Q45" s="1">
        <v>0.15</v>
      </c>
      <c r="R45" s="1">
        <v>0.15</v>
      </c>
      <c r="S45" s="1">
        <v>0.15</v>
      </c>
      <c r="T45" s="1">
        <v>0.15</v>
      </c>
      <c r="U45" s="4">
        <v>0.15</v>
      </c>
      <c r="V45" s="4">
        <v>0.15</v>
      </c>
      <c r="W45" s="4">
        <v>0.15</v>
      </c>
      <c r="X45" s="4">
        <v>0.15</v>
      </c>
      <c r="Y45" s="4">
        <v>0.15</v>
      </c>
      <c r="Z45" s="4">
        <v>0.15</v>
      </c>
      <c r="AA45" s="4">
        <v>0.15</v>
      </c>
    </row>
    <row r="46" spans="1:27">
      <c r="A46" t="s">
        <v>0</v>
      </c>
      <c r="B46">
        <v>0</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row>
    <row r="47" spans="1:27">
      <c r="A47" t="s">
        <v>2</v>
      </c>
      <c r="B47">
        <v>20350</v>
      </c>
      <c r="C47">
        <v>21450</v>
      </c>
      <c r="D47">
        <v>22100</v>
      </c>
      <c r="E47">
        <v>22750</v>
      </c>
      <c r="F47">
        <v>23350</v>
      </c>
      <c r="G47">
        <v>24000</v>
      </c>
      <c r="H47">
        <v>24650</v>
      </c>
      <c r="I47">
        <v>25350</v>
      </c>
      <c r="J47">
        <v>25750</v>
      </c>
      <c r="K47">
        <v>26250</v>
      </c>
      <c r="L47">
        <v>27050</v>
      </c>
      <c r="M47">
        <v>6000</v>
      </c>
      <c r="N47">
        <v>7000</v>
      </c>
      <c r="O47">
        <v>7150</v>
      </c>
      <c r="P47">
        <v>7300</v>
      </c>
      <c r="Q47">
        <v>7550</v>
      </c>
      <c r="R47">
        <v>7825</v>
      </c>
      <c r="S47">
        <v>8025</v>
      </c>
      <c r="T47">
        <v>8350</v>
      </c>
      <c r="U47">
        <v>8375</v>
      </c>
      <c r="V47">
        <v>8500</v>
      </c>
      <c r="W47">
        <v>8700</v>
      </c>
      <c r="X47">
        <v>8925</v>
      </c>
      <c r="Y47">
        <v>9075</v>
      </c>
      <c r="Z47">
        <v>9225</v>
      </c>
      <c r="AA47">
        <v>9275</v>
      </c>
    </row>
    <row r="48" spans="1:27">
      <c r="A48" t="s">
        <v>4</v>
      </c>
      <c r="B48">
        <v>49300</v>
      </c>
      <c r="C48">
        <v>51900</v>
      </c>
      <c r="D48">
        <v>53500</v>
      </c>
      <c r="E48">
        <v>55100</v>
      </c>
      <c r="F48">
        <v>56550</v>
      </c>
      <c r="G48">
        <v>58150</v>
      </c>
      <c r="H48">
        <v>59750</v>
      </c>
      <c r="I48">
        <v>61400</v>
      </c>
      <c r="J48">
        <v>62450</v>
      </c>
      <c r="K48">
        <v>63550</v>
      </c>
      <c r="L48">
        <v>65550</v>
      </c>
      <c r="M48">
        <v>27950</v>
      </c>
      <c r="N48">
        <v>28400</v>
      </c>
      <c r="O48">
        <v>29050</v>
      </c>
      <c r="P48">
        <v>29700</v>
      </c>
      <c r="Q48">
        <v>30650</v>
      </c>
      <c r="R48">
        <v>31850</v>
      </c>
      <c r="S48">
        <v>32550</v>
      </c>
      <c r="T48">
        <v>33950</v>
      </c>
      <c r="U48">
        <v>34000</v>
      </c>
      <c r="V48">
        <v>34500</v>
      </c>
      <c r="W48">
        <v>35350</v>
      </c>
      <c r="X48">
        <v>36250</v>
      </c>
      <c r="Y48">
        <v>36900</v>
      </c>
      <c r="Z48">
        <v>37450</v>
      </c>
      <c r="AA48">
        <v>37650</v>
      </c>
    </row>
    <row r="49" spans="1:27">
      <c r="A49" t="s">
        <v>6</v>
      </c>
      <c r="B49">
        <v>500000</v>
      </c>
      <c r="C49">
        <v>500000</v>
      </c>
      <c r="D49">
        <v>115000</v>
      </c>
      <c r="E49">
        <v>115000</v>
      </c>
      <c r="F49">
        <v>117950</v>
      </c>
      <c r="G49">
        <v>121300</v>
      </c>
      <c r="H49">
        <v>124650</v>
      </c>
      <c r="I49">
        <v>128100</v>
      </c>
      <c r="J49">
        <v>130250</v>
      </c>
      <c r="K49">
        <v>132600</v>
      </c>
      <c r="L49">
        <v>136750</v>
      </c>
      <c r="M49">
        <v>67700</v>
      </c>
      <c r="N49">
        <v>68800</v>
      </c>
      <c r="O49">
        <v>70350</v>
      </c>
      <c r="P49">
        <v>71950</v>
      </c>
      <c r="Q49">
        <v>74200</v>
      </c>
      <c r="R49">
        <v>77100</v>
      </c>
      <c r="S49">
        <v>78850</v>
      </c>
      <c r="T49">
        <v>82250</v>
      </c>
      <c r="U49">
        <v>82400</v>
      </c>
      <c r="V49">
        <v>83600</v>
      </c>
      <c r="W49">
        <v>85650</v>
      </c>
      <c r="X49">
        <v>87850</v>
      </c>
      <c r="Y49">
        <v>89350</v>
      </c>
      <c r="Z49">
        <v>90750</v>
      </c>
      <c r="AA49">
        <v>91150</v>
      </c>
    </row>
    <row r="50" spans="1:27">
      <c r="A50" t="s">
        <v>8</v>
      </c>
      <c r="B50">
        <v>600000</v>
      </c>
      <c r="C50">
        <v>600000</v>
      </c>
      <c r="D50">
        <v>250000</v>
      </c>
      <c r="E50">
        <v>250000</v>
      </c>
      <c r="F50">
        <v>256500</v>
      </c>
      <c r="G50">
        <v>263750</v>
      </c>
      <c r="H50">
        <v>271050</v>
      </c>
      <c r="I50">
        <v>278450</v>
      </c>
      <c r="J50">
        <v>283150</v>
      </c>
      <c r="K50">
        <v>288350</v>
      </c>
      <c r="L50">
        <v>297350</v>
      </c>
      <c r="M50">
        <v>141250</v>
      </c>
      <c r="N50">
        <v>143500</v>
      </c>
      <c r="O50">
        <v>146750</v>
      </c>
      <c r="P50">
        <v>150150</v>
      </c>
      <c r="Q50">
        <v>154800</v>
      </c>
      <c r="R50">
        <v>160850</v>
      </c>
      <c r="S50">
        <v>164550</v>
      </c>
      <c r="T50">
        <v>171550</v>
      </c>
      <c r="U50">
        <v>171850</v>
      </c>
      <c r="V50">
        <v>174400</v>
      </c>
      <c r="W50">
        <v>178650</v>
      </c>
      <c r="X50">
        <v>183250</v>
      </c>
      <c r="Y50">
        <v>186350</v>
      </c>
      <c r="Z50">
        <v>189300</v>
      </c>
      <c r="AA50">
        <v>190150</v>
      </c>
    </row>
    <row r="51" spans="1:27">
      <c r="A51" t="s">
        <v>9</v>
      </c>
      <c r="B51">
        <v>700000</v>
      </c>
      <c r="C51">
        <v>700000</v>
      </c>
      <c r="D51">
        <v>500000</v>
      </c>
      <c r="E51">
        <v>500000</v>
      </c>
      <c r="F51">
        <v>500000</v>
      </c>
      <c r="G51">
        <v>500000</v>
      </c>
      <c r="H51">
        <v>500000</v>
      </c>
      <c r="I51">
        <v>500000</v>
      </c>
      <c r="J51">
        <v>500000</v>
      </c>
      <c r="K51">
        <v>500000</v>
      </c>
      <c r="L51">
        <v>500000</v>
      </c>
      <c r="M51">
        <v>307050</v>
      </c>
      <c r="N51">
        <v>311950</v>
      </c>
      <c r="O51">
        <v>319100</v>
      </c>
      <c r="P51">
        <v>326450</v>
      </c>
      <c r="Q51">
        <v>336550</v>
      </c>
      <c r="R51">
        <v>349700</v>
      </c>
      <c r="S51">
        <v>357700</v>
      </c>
      <c r="T51">
        <v>372950</v>
      </c>
      <c r="U51">
        <v>373650</v>
      </c>
      <c r="V51">
        <v>379150</v>
      </c>
      <c r="W51">
        <v>388350</v>
      </c>
      <c r="X51">
        <v>398350</v>
      </c>
      <c r="Y51">
        <v>405100</v>
      </c>
      <c r="Z51">
        <v>411500</v>
      </c>
      <c r="AA51">
        <v>413350</v>
      </c>
    </row>
    <row r="52" spans="1:27">
      <c r="A52" t="s">
        <v>50</v>
      </c>
      <c r="X52">
        <v>400000</v>
      </c>
      <c r="Y52">
        <v>406750</v>
      </c>
      <c r="Z52">
        <v>413200</v>
      </c>
      <c r="AA52">
        <v>415050</v>
      </c>
    </row>
    <row r="54" spans="1:27">
      <c r="A54" t="s">
        <v>1</v>
      </c>
      <c r="B54" s="4">
        <v>0.15</v>
      </c>
      <c r="C54" s="4">
        <v>0.15</v>
      </c>
      <c r="D54" s="4">
        <v>0.15</v>
      </c>
      <c r="E54" s="4">
        <v>0.15</v>
      </c>
      <c r="F54" s="4">
        <v>0.15</v>
      </c>
      <c r="G54" s="4">
        <v>0.15</v>
      </c>
      <c r="H54" s="4">
        <v>0.15</v>
      </c>
      <c r="I54" s="4">
        <v>0.15</v>
      </c>
      <c r="J54" s="4">
        <v>0.15</v>
      </c>
      <c r="K54" s="4">
        <v>0.15</v>
      </c>
      <c r="L54" s="2">
        <v>0.15</v>
      </c>
      <c r="M54" s="1">
        <v>0.1</v>
      </c>
      <c r="N54" s="1">
        <v>0.1</v>
      </c>
      <c r="O54" s="1">
        <v>0.1</v>
      </c>
      <c r="P54" s="1">
        <v>0.1</v>
      </c>
      <c r="Q54" s="1">
        <v>0.1</v>
      </c>
      <c r="R54" s="1">
        <v>0.1</v>
      </c>
      <c r="S54" s="1">
        <v>0.1</v>
      </c>
      <c r="T54" s="1">
        <v>0.1</v>
      </c>
      <c r="U54" s="1">
        <v>0.1</v>
      </c>
      <c r="V54" s="1">
        <v>0.1</v>
      </c>
      <c r="W54" s="1">
        <v>0.1</v>
      </c>
      <c r="X54" s="1">
        <v>0.1</v>
      </c>
      <c r="Y54" s="1">
        <v>0.1</v>
      </c>
      <c r="Z54" s="1">
        <v>0.1</v>
      </c>
      <c r="AA54" s="1">
        <v>0.1</v>
      </c>
    </row>
    <row r="55" spans="1:27">
      <c r="A55" t="s">
        <v>3</v>
      </c>
      <c r="B55" s="4">
        <v>0.28000000000000003</v>
      </c>
      <c r="C55" s="4">
        <v>0.28000000000000003</v>
      </c>
      <c r="D55" s="4">
        <v>0.28000000000000003</v>
      </c>
      <c r="E55" s="4">
        <v>0.28000000000000003</v>
      </c>
      <c r="F55" s="4">
        <v>0.28000000000000003</v>
      </c>
      <c r="G55" s="4">
        <v>0.28000000000000003</v>
      </c>
      <c r="H55" s="4">
        <v>0.28000000000000003</v>
      </c>
      <c r="I55" s="4">
        <v>0.28000000000000003</v>
      </c>
      <c r="J55" s="4">
        <v>0.28000000000000003</v>
      </c>
      <c r="K55" s="4">
        <v>0.28000000000000003</v>
      </c>
      <c r="L55" s="2">
        <v>0.27500000000000002</v>
      </c>
      <c r="M55" s="1">
        <v>0.15</v>
      </c>
      <c r="N55" s="1">
        <v>0.15</v>
      </c>
      <c r="O55" s="1">
        <v>0.15</v>
      </c>
      <c r="P55" s="1">
        <v>0.15</v>
      </c>
      <c r="Q55" s="1">
        <v>0.15</v>
      </c>
      <c r="R55" s="1">
        <v>0.15</v>
      </c>
      <c r="S55" s="1">
        <v>0.15</v>
      </c>
      <c r="T55" s="1">
        <v>0.15</v>
      </c>
      <c r="U55" s="1">
        <v>0.15</v>
      </c>
      <c r="V55" s="1">
        <v>0.15</v>
      </c>
      <c r="W55" s="1">
        <v>0.15</v>
      </c>
      <c r="X55" s="1">
        <v>0.15</v>
      </c>
      <c r="Y55" s="1">
        <v>0.15</v>
      </c>
      <c r="Z55" s="1">
        <v>0.15</v>
      </c>
      <c r="AA55" s="1">
        <v>0.15</v>
      </c>
    </row>
    <row r="56" spans="1:27">
      <c r="A56" t="s">
        <v>5</v>
      </c>
      <c r="B56" s="4">
        <v>0.31</v>
      </c>
      <c r="C56" s="4">
        <v>0.31</v>
      </c>
      <c r="D56" s="4">
        <v>0.31</v>
      </c>
      <c r="E56" s="4">
        <v>0.31</v>
      </c>
      <c r="F56" s="4">
        <v>0.31</v>
      </c>
      <c r="G56" s="4">
        <v>0.31</v>
      </c>
      <c r="H56" s="4">
        <v>0.31</v>
      </c>
      <c r="I56" s="4">
        <v>0.31</v>
      </c>
      <c r="J56" s="4">
        <v>0.31</v>
      </c>
      <c r="K56" s="4">
        <v>0.31</v>
      </c>
      <c r="L56" s="2">
        <v>0.30499999999999999</v>
      </c>
      <c r="M56" s="1">
        <v>0.27</v>
      </c>
      <c r="N56" s="1">
        <v>0.25</v>
      </c>
      <c r="O56" s="1">
        <v>0.25</v>
      </c>
      <c r="P56" s="1">
        <v>0.25</v>
      </c>
      <c r="Q56" s="1">
        <v>0.25</v>
      </c>
      <c r="R56" s="1">
        <v>0.25</v>
      </c>
      <c r="S56" s="1">
        <v>0.25</v>
      </c>
      <c r="T56" s="1">
        <v>0.25</v>
      </c>
      <c r="U56" s="1">
        <v>0.25</v>
      </c>
      <c r="V56" s="1">
        <v>0.25</v>
      </c>
      <c r="W56" s="1">
        <v>0.25</v>
      </c>
      <c r="X56" s="1">
        <v>0.25</v>
      </c>
      <c r="Y56" s="1">
        <v>0.25</v>
      </c>
      <c r="Z56" s="1">
        <v>0.25</v>
      </c>
      <c r="AA56" s="1">
        <v>0.25</v>
      </c>
    </row>
    <row r="57" spans="1:27">
      <c r="A57" t="s">
        <v>7</v>
      </c>
      <c r="B57" s="4">
        <v>0.31</v>
      </c>
      <c r="C57" s="4">
        <v>0.31</v>
      </c>
      <c r="D57" s="4">
        <v>0.36</v>
      </c>
      <c r="E57" s="4">
        <v>0.36</v>
      </c>
      <c r="F57" s="4">
        <v>0.36</v>
      </c>
      <c r="G57" s="4">
        <v>0.36</v>
      </c>
      <c r="H57" s="4">
        <v>0.36</v>
      </c>
      <c r="I57" s="4">
        <v>0.36</v>
      </c>
      <c r="J57" s="4">
        <v>0.36</v>
      </c>
      <c r="K57" s="4">
        <v>0.36</v>
      </c>
      <c r="L57" s="2">
        <v>0.35499999999999998</v>
      </c>
      <c r="M57" s="1">
        <v>0.3</v>
      </c>
      <c r="N57" s="1">
        <v>0.28000000000000003</v>
      </c>
      <c r="O57" s="1">
        <v>0.28000000000000003</v>
      </c>
      <c r="P57" s="1">
        <v>0.28000000000000003</v>
      </c>
      <c r="Q57" s="1">
        <v>0.28000000000000003</v>
      </c>
      <c r="R57" s="1">
        <v>0.28000000000000003</v>
      </c>
      <c r="S57" s="1">
        <v>0.28000000000000003</v>
      </c>
      <c r="T57" s="1">
        <v>0.28000000000000003</v>
      </c>
      <c r="U57" s="1">
        <v>0.28000000000000003</v>
      </c>
      <c r="V57" s="1">
        <v>0.28000000000000003</v>
      </c>
      <c r="W57" s="1">
        <v>0.28000000000000003</v>
      </c>
      <c r="X57" s="1">
        <v>0.28000000000000003</v>
      </c>
      <c r="Y57" s="1">
        <v>0.28000000000000003</v>
      </c>
      <c r="Z57" s="1">
        <v>0.28000000000000003</v>
      </c>
      <c r="AA57" s="1">
        <v>0.28000000000000003</v>
      </c>
    </row>
    <row r="58" spans="1:27">
      <c r="A58" t="s">
        <v>10</v>
      </c>
      <c r="B58" s="4">
        <v>0.31</v>
      </c>
      <c r="C58" s="4">
        <v>0.31</v>
      </c>
      <c r="D58" s="5">
        <v>0.39600000000000002</v>
      </c>
      <c r="E58" s="5">
        <v>0.39600000000000002</v>
      </c>
      <c r="F58" s="5">
        <v>0.39600000000000002</v>
      </c>
      <c r="G58" s="5">
        <v>0.39600000000000002</v>
      </c>
      <c r="H58" s="5">
        <v>0.39600000000000002</v>
      </c>
      <c r="I58" s="5">
        <v>0.39600000000000002</v>
      </c>
      <c r="J58" s="5">
        <v>0.39600000000000002</v>
      </c>
      <c r="K58" s="5">
        <v>0.39600000000000002</v>
      </c>
      <c r="L58" s="2">
        <v>0.39100000000000001</v>
      </c>
      <c r="M58" s="1">
        <v>0.35</v>
      </c>
      <c r="N58" s="1">
        <v>0.33</v>
      </c>
      <c r="O58" s="1">
        <v>0.33</v>
      </c>
      <c r="P58" s="1">
        <v>0.33</v>
      </c>
      <c r="Q58" s="1">
        <v>0.33</v>
      </c>
      <c r="R58" s="1">
        <v>0.33</v>
      </c>
      <c r="S58" s="1">
        <v>0.33</v>
      </c>
      <c r="T58" s="1">
        <v>0.33</v>
      </c>
      <c r="U58" s="1">
        <v>0.33</v>
      </c>
      <c r="V58" s="1">
        <v>0.33</v>
      </c>
      <c r="W58" s="1">
        <v>0.33</v>
      </c>
      <c r="X58" s="1">
        <v>0.33</v>
      </c>
      <c r="Y58" s="1">
        <v>0.33</v>
      </c>
      <c r="Z58" s="1">
        <v>0.33</v>
      </c>
      <c r="AA58" s="1">
        <v>0.33</v>
      </c>
    </row>
    <row r="59" spans="1:27">
      <c r="A59" t="s">
        <v>11</v>
      </c>
      <c r="B59" s="4">
        <v>0.31</v>
      </c>
      <c r="C59" s="4">
        <v>0.31</v>
      </c>
      <c r="D59" s="5">
        <v>0.39600000000000002</v>
      </c>
      <c r="E59" s="5">
        <v>0.39600000000000002</v>
      </c>
      <c r="F59" s="5">
        <v>0.39600000000000002</v>
      </c>
      <c r="G59" s="5">
        <v>0.39600000000000002</v>
      </c>
      <c r="H59" s="5">
        <v>0.39600000000000002</v>
      </c>
      <c r="I59" s="5">
        <v>0.39600000000000002</v>
      </c>
      <c r="J59" s="5">
        <v>0.39600000000000002</v>
      </c>
      <c r="K59" s="5">
        <v>0.39600000000000002</v>
      </c>
      <c r="L59" s="2">
        <v>0.39100000000000001</v>
      </c>
      <c r="M59" s="2">
        <v>0.38600000000000001</v>
      </c>
      <c r="N59" s="1">
        <v>0.35</v>
      </c>
      <c r="O59" s="1">
        <v>0.35</v>
      </c>
      <c r="P59" s="1">
        <v>0.35</v>
      </c>
      <c r="Q59" s="1">
        <v>0.35</v>
      </c>
      <c r="R59" s="1">
        <v>0.35</v>
      </c>
      <c r="S59" s="1">
        <v>0.35</v>
      </c>
      <c r="T59" s="1">
        <v>0.35</v>
      </c>
      <c r="U59" s="1">
        <v>0.35</v>
      </c>
      <c r="V59" s="1">
        <v>0.35</v>
      </c>
      <c r="W59" s="1">
        <v>0.35</v>
      </c>
      <c r="X59" s="13">
        <v>0.35</v>
      </c>
      <c r="Y59" s="2">
        <v>0.35</v>
      </c>
      <c r="Z59" s="2">
        <v>0.35</v>
      </c>
      <c r="AA59" s="2">
        <v>0.35</v>
      </c>
    </row>
    <row r="60" spans="1:27">
      <c r="A60" t="s">
        <v>51</v>
      </c>
      <c r="X60" s="14">
        <v>0.39600000000000002</v>
      </c>
      <c r="Y60" s="15">
        <v>0.39600000000000002</v>
      </c>
      <c r="Z60" s="15">
        <v>0.39600000000000002</v>
      </c>
      <c r="AA60" s="15">
        <v>0.39600000000000002</v>
      </c>
    </row>
    <row r="62" spans="1:27">
      <c r="A62" s="10" t="s">
        <v>44</v>
      </c>
    </row>
    <row r="63" spans="1:27">
      <c r="A63" t="s">
        <v>16</v>
      </c>
      <c r="B63">
        <v>1500</v>
      </c>
      <c r="C63">
        <v>1500</v>
      </c>
      <c r="D63">
        <v>1500</v>
      </c>
      <c r="E63">
        <v>1500</v>
      </c>
      <c r="F63">
        <v>1500</v>
      </c>
      <c r="G63">
        <v>1500</v>
      </c>
      <c r="H63">
        <v>1500</v>
      </c>
      <c r="I63">
        <v>2700</v>
      </c>
      <c r="J63">
        <v>2700</v>
      </c>
      <c r="K63">
        <v>2700</v>
      </c>
      <c r="L63">
        <v>2700</v>
      </c>
      <c r="M63">
        <v>2700</v>
      </c>
      <c r="N63">
        <v>2700</v>
      </c>
      <c r="O63">
        <v>2700</v>
      </c>
      <c r="P63">
        <v>2700</v>
      </c>
      <c r="Q63">
        <v>2700</v>
      </c>
      <c r="R63">
        <v>2700</v>
      </c>
      <c r="S63">
        <v>2700</v>
      </c>
      <c r="T63">
        <v>2700</v>
      </c>
      <c r="U63">
        <v>2700</v>
      </c>
      <c r="V63">
        <v>2700</v>
      </c>
      <c r="W63">
        <v>2700</v>
      </c>
      <c r="X63">
        <v>2700</v>
      </c>
      <c r="Y63">
        <v>2700</v>
      </c>
      <c r="Z63">
        <v>2700</v>
      </c>
      <c r="AA63">
        <v>2700</v>
      </c>
    </row>
    <row r="64" spans="1:27">
      <c r="A64" t="s">
        <v>0</v>
      </c>
      <c r="B64">
        <v>0</v>
      </c>
      <c r="C64">
        <v>0</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row>
    <row r="65" spans="1:27">
      <c r="A65" t="s">
        <v>2</v>
      </c>
      <c r="B65">
        <v>750</v>
      </c>
      <c r="C65">
        <v>750</v>
      </c>
      <c r="D65">
        <v>750</v>
      </c>
      <c r="E65">
        <v>750</v>
      </c>
      <c r="F65">
        <v>750</v>
      </c>
      <c r="G65">
        <v>750</v>
      </c>
      <c r="H65">
        <v>750</v>
      </c>
      <c r="I65">
        <v>750</v>
      </c>
      <c r="J65">
        <v>750</v>
      </c>
      <c r="K65">
        <v>750</v>
      </c>
      <c r="L65">
        <v>750</v>
      </c>
      <c r="M65">
        <v>750</v>
      </c>
      <c r="N65">
        <v>750</v>
      </c>
      <c r="O65">
        <v>750</v>
      </c>
      <c r="P65">
        <v>750</v>
      </c>
      <c r="Q65">
        <v>750</v>
      </c>
      <c r="R65">
        <v>750</v>
      </c>
      <c r="S65">
        <v>750</v>
      </c>
      <c r="T65">
        <v>750</v>
      </c>
      <c r="U65">
        <v>750</v>
      </c>
      <c r="V65">
        <v>750</v>
      </c>
      <c r="W65">
        <v>750</v>
      </c>
      <c r="X65">
        <v>750</v>
      </c>
      <c r="Y65">
        <v>750</v>
      </c>
      <c r="Z65">
        <v>750</v>
      </c>
      <c r="AA65">
        <v>750</v>
      </c>
    </row>
    <row r="66" spans="1:27">
      <c r="A66" t="s">
        <v>4</v>
      </c>
      <c r="B66">
        <v>2250</v>
      </c>
      <c r="C66">
        <v>2250</v>
      </c>
      <c r="D66">
        <v>2250</v>
      </c>
      <c r="E66">
        <v>2250</v>
      </c>
      <c r="F66">
        <v>2250</v>
      </c>
      <c r="G66">
        <v>2250</v>
      </c>
      <c r="H66">
        <v>2250</v>
      </c>
      <c r="I66">
        <v>2250</v>
      </c>
      <c r="J66">
        <v>2250</v>
      </c>
      <c r="K66">
        <v>2250</v>
      </c>
      <c r="L66">
        <v>2250</v>
      </c>
      <c r="M66">
        <v>2250</v>
      </c>
      <c r="N66">
        <v>2250</v>
      </c>
      <c r="O66">
        <v>2250</v>
      </c>
      <c r="P66">
        <v>2250</v>
      </c>
      <c r="Q66">
        <v>2250</v>
      </c>
      <c r="R66">
        <v>2250</v>
      </c>
      <c r="S66">
        <v>2250</v>
      </c>
      <c r="T66">
        <v>2250</v>
      </c>
      <c r="U66">
        <v>2250</v>
      </c>
      <c r="V66">
        <v>2250</v>
      </c>
      <c r="W66">
        <v>2250</v>
      </c>
      <c r="X66">
        <v>2250</v>
      </c>
      <c r="Y66">
        <v>2250</v>
      </c>
      <c r="Z66">
        <v>2250</v>
      </c>
      <c r="AA66">
        <v>2250</v>
      </c>
    </row>
    <row r="67" spans="1:27">
      <c r="A67" t="s">
        <v>6</v>
      </c>
      <c r="B67">
        <v>3750</v>
      </c>
      <c r="C67">
        <v>3750</v>
      </c>
      <c r="D67">
        <v>3750</v>
      </c>
      <c r="E67">
        <v>3750</v>
      </c>
      <c r="F67">
        <v>3750</v>
      </c>
      <c r="G67">
        <v>3750</v>
      </c>
      <c r="H67">
        <v>3750</v>
      </c>
      <c r="I67">
        <v>3750</v>
      </c>
      <c r="J67">
        <v>3750</v>
      </c>
      <c r="K67">
        <v>3750</v>
      </c>
      <c r="L67">
        <v>3750</v>
      </c>
      <c r="M67">
        <v>3750</v>
      </c>
      <c r="N67">
        <v>3750</v>
      </c>
      <c r="O67">
        <v>3750</v>
      </c>
      <c r="P67">
        <v>3750</v>
      </c>
      <c r="Q67">
        <v>3750</v>
      </c>
      <c r="R67">
        <v>3750</v>
      </c>
      <c r="S67">
        <v>3750</v>
      </c>
      <c r="T67">
        <v>3750</v>
      </c>
      <c r="U67">
        <v>3750</v>
      </c>
      <c r="V67">
        <v>3750</v>
      </c>
      <c r="W67">
        <v>3750</v>
      </c>
      <c r="X67">
        <v>3750</v>
      </c>
      <c r="Y67">
        <v>3750</v>
      </c>
      <c r="Z67">
        <v>3750</v>
      </c>
      <c r="AA67">
        <v>3750</v>
      </c>
    </row>
    <row r="68" spans="1:27">
      <c r="A68" t="s">
        <v>8</v>
      </c>
      <c r="B68">
        <v>5250</v>
      </c>
      <c r="C68">
        <v>5250</v>
      </c>
      <c r="D68">
        <v>5250</v>
      </c>
      <c r="E68">
        <v>5250</v>
      </c>
      <c r="F68">
        <v>5250</v>
      </c>
      <c r="G68">
        <v>5250</v>
      </c>
      <c r="H68">
        <v>5250</v>
      </c>
      <c r="I68">
        <v>5250</v>
      </c>
      <c r="J68">
        <v>5250</v>
      </c>
      <c r="K68">
        <v>5250</v>
      </c>
      <c r="L68">
        <v>5250</v>
      </c>
      <c r="M68">
        <v>5250</v>
      </c>
      <c r="N68">
        <v>5250</v>
      </c>
      <c r="O68">
        <v>5250</v>
      </c>
      <c r="P68">
        <v>5250</v>
      </c>
      <c r="Q68">
        <v>5250</v>
      </c>
      <c r="R68">
        <v>5250</v>
      </c>
      <c r="S68">
        <v>5250</v>
      </c>
      <c r="T68">
        <v>5250</v>
      </c>
      <c r="U68">
        <v>5250</v>
      </c>
      <c r="V68">
        <v>5250</v>
      </c>
      <c r="W68">
        <v>5250</v>
      </c>
      <c r="X68">
        <v>5250</v>
      </c>
      <c r="Y68">
        <v>5250</v>
      </c>
      <c r="Z68">
        <v>5250</v>
      </c>
      <c r="AA68">
        <v>5250</v>
      </c>
    </row>
    <row r="69" spans="1:27">
      <c r="A69" t="s">
        <v>9</v>
      </c>
      <c r="B69">
        <v>7000</v>
      </c>
      <c r="C69">
        <v>7000</v>
      </c>
      <c r="D69">
        <v>7000</v>
      </c>
      <c r="E69">
        <v>7000</v>
      </c>
      <c r="F69">
        <v>7000</v>
      </c>
      <c r="G69">
        <v>7000</v>
      </c>
      <c r="H69">
        <v>7000</v>
      </c>
      <c r="I69">
        <v>7000</v>
      </c>
      <c r="J69">
        <v>7000</v>
      </c>
      <c r="K69">
        <v>7000</v>
      </c>
      <c r="L69">
        <v>7000</v>
      </c>
      <c r="M69">
        <v>7000</v>
      </c>
      <c r="N69">
        <v>7000</v>
      </c>
      <c r="O69">
        <v>7000</v>
      </c>
      <c r="P69">
        <v>7000</v>
      </c>
      <c r="Q69">
        <v>7000</v>
      </c>
      <c r="R69">
        <v>7000</v>
      </c>
      <c r="S69">
        <v>7000</v>
      </c>
      <c r="T69">
        <v>7000</v>
      </c>
      <c r="U69">
        <v>7000</v>
      </c>
      <c r="V69">
        <v>7000</v>
      </c>
      <c r="W69">
        <v>7000</v>
      </c>
      <c r="X69">
        <v>7000</v>
      </c>
      <c r="Y69">
        <v>7000</v>
      </c>
      <c r="Z69">
        <v>7000</v>
      </c>
      <c r="AA69">
        <v>7000</v>
      </c>
    </row>
    <row r="70" spans="1:27">
      <c r="A70" t="s">
        <v>1</v>
      </c>
      <c r="B70" s="4">
        <v>0.01</v>
      </c>
      <c r="C70" s="4">
        <v>0.01</v>
      </c>
      <c r="D70" s="4">
        <v>0.01</v>
      </c>
      <c r="E70" s="4">
        <v>0.01</v>
      </c>
      <c r="F70" s="4">
        <v>0.01</v>
      </c>
      <c r="G70" s="4">
        <v>0.01</v>
      </c>
      <c r="H70" s="4">
        <v>0.01</v>
      </c>
      <c r="I70" s="4">
        <v>0.01</v>
      </c>
      <c r="J70" s="4">
        <v>0.01</v>
      </c>
      <c r="K70" s="4">
        <v>0.01</v>
      </c>
      <c r="L70" s="4">
        <v>0.01</v>
      </c>
      <c r="M70" s="4">
        <v>0.01</v>
      </c>
      <c r="N70" s="4">
        <v>0.01</v>
      </c>
      <c r="O70" s="4">
        <v>0.01</v>
      </c>
      <c r="P70" s="4">
        <v>0.01</v>
      </c>
      <c r="Q70" s="4">
        <v>0.01</v>
      </c>
      <c r="R70" s="4">
        <v>0.01</v>
      </c>
      <c r="S70" s="4">
        <v>0.01</v>
      </c>
      <c r="T70" s="4">
        <v>0.01</v>
      </c>
      <c r="U70" s="4">
        <v>0.01</v>
      </c>
      <c r="V70" s="4">
        <v>0.01</v>
      </c>
      <c r="W70" s="4">
        <v>0.01</v>
      </c>
      <c r="X70" s="4">
        <v>0.01</v>
      </c>
      <c r="Y70" s="4">
        <v>0.01</v>
      </c>
      <c r="Z70" s="4">
        <v>0.01</v>
      </c>
      <c r="AA70" s="4">
        <v>0.01</v>
      </c>
    </row>
    <row r="71" spans="1:27">
      <c r="A71" t="s">
        <v>3</v>
      </c>
      <c r="B71" s="4">
        <v>0.02</v>
      </c>
      <c r="C71" s="4">
        <v>0.02</v>
      </c>
      <c r="D71" s="4">
        <v>0.02</v>
      </c>
      <c r="E71" s="4">
        <v>0.02</v>
      </c>
      <c r="F71" s="4">
        <v>0.02</v>
      </c>
      <c r="G71" s="4">
        <v>0.02</v>
      </c>
      <c r="H71" s="4">
        <v>0.02</v>
      </c>
      <c r="I71" s="4">
        <v>0.02</v>
      </c>
      <c r="J71" s="4">
        <v>0.02</v>
      </c>
      <c r="K71" s="4">
        <v>0.02</v>
      </c>
      <c r="L71" s="4">
        <v>0.02</v>
      </c>
      <c r="M71" s="4">
        <v>0.02</v>
      </c>
      <c r="N71" s="4">
        <v>0.02</v>
      </c>
      <c r="O71" s="4">
        <v>0.02</v>
      </c>
      <c r="P71" s="4">
        <v>0.02</v>
      </c>
      <c r="Q71" s="4">
        <v>0.02</v>
      </c>
      <c r="R71" s="4">
        <v>0.02</v>
      </c>
      <c r="S71" s="4">
        <v>0.02</v>
      </c>
      <c r="T71" s="4">
        <v>0.02</v>
      </c>
      <c r="U71" s="4">
        <v>0.02</v>
      </c>
      <c r="V71" s="4">
        <v>0.02</v>
      </c>
      <c r="W71" s="4">
        <v>0.02</v>
      </c>
      <c r="X71" s="4">
        <v>0.02</v>
      </c>
      <c r="Y71" s="4">
        <v>0.02</v>
      </c>
      <c r="Z71" s="4">
        <v>0.02</v>
      </c>
      <c r="AA71" s="4">
        <v>0.02</v>
      </c>
    </row>
    <row r="72" spans="1:27">
      <c r="A72" t="s">
        <v>5</v>
      </c>
      <c r="B72" s="4">
        <v>0.03</v>
      </c>
      <c r="C72" s="4">
        <v>0.03</v>
      </c>
      <c r="D72" s="4">
        <v>0.03</v>
      </c>
      <c r="E72" s="4">
        <v>0.03</v>
      </c>
      <c r="F72" s="4">
        <v>0.03</v>
      </c>
      <c r="G72" s="4">
        <v>0.03</v>
      </c>
      <c r="H72" s="4">
        <v>0.03</v>
      </c>
      <c r="I72" s="4">
        <v>0.03</v>
      </c>
      <c r="J72" s="4">
        <v>0.03</v>
      </c>
      <c r="K72" s="4">
        <v>0.03</v>
      </c>
      <c r="L72" s="4">
        <v>0.03</v>
      </c>
      <c r="M72" s="4">
        <v>0.03</v>
      </c>
      <c r="N72" s="4">
        <v>0.03</v>
      </c>
      <c r="O72" s="4">
        <v>0.03</v>
      </c>
      <c r="P72" s="4">
        <v>0.03</v>
      </c>
      <c r="Q72" s="4">
        <v>0.03</v>
      </c>
      <c r="R72" s="4">
        <v>0.03</v>
      </c>
      <c r="S72" s="4">
        <v>0.03</v>
      </c>
      <c r="T72" s="4">
        <v>0.03</v>
      </c>
      <c r="U72" s="4">
        <v>0.03</v>
      </c>
      <c r="V72" s="4">
        <v>0.03</v>
      </c>
      <c r="W72" s="4">
        <v>0.03</v>
      </c>
      <c r="X72" s="4">
        <v>0.03</v>
      </c>
      <c r="Y72" s="4">
        <v>0.03</v>
      </c>
      <c r="Z72" s="4">
        <v>0.03</v>
      </c>
      <c r="AA72" s="4">
        <v>0.03</v>
      </c>
    </row>
    <row r="73" spans="1:27">
      <c r="A73" t="s">
        <v>7</v>
      </c>
      <c r="B73" s="4">
        <v>0.04</v>
      </c>
      <c r="C73" s="4">
        <v>0.04</v>
      </c>
      <c r="D73" s="4">
        <v>0.04</v>
      </c>
      <c r="E73" s="4">
        <v>0.04</v>
      </c>
      <c r="F73" s="4">
        <v>0.04</v>
      </c>
      <c r="G73" s="4">
        <v>0.04</v>
      </c>
      <c r="H73" s="4">
        <v>0.04</v>
      </c>
      <c r="I73" s="4">
        <v>0.04</v>
      </c>
      <c r="J73" s="4">
        <v>0.04</v>
      </c>
      <c r="K73" s="4">
        <v>0.04</v>
      </c>
      <c r="L73" s="4">
        <v>0.04</v>
      </c>
      <c r="M73" s="4">
        <v>0.04</v>
      </c>
      <c r="N73" s="4">
        <v>0.04</v>
      </c>
      <c r="O73" s="4">
        <v>0.04</v>
      </c>
      <c r="P73" s="4">
        <v>0.04</v>
      </c>
      <c r="Q73" s="4">
        <v>0.04</v>
      </c>
      <c r="R73" s="4">
        <v>0.04</v>
      </c>
      <c r="S73" s="4">
        <v>0.04</v>
      </c>
      <c r="T73" s="4">
        <v>0.04</v>
      </c>
      <c r="U73" s="4">
        <v>0.04</v>
      </c>
      <c r="V73" s="4">
        <v>0.04</v>
      </c>
      <c r="W73" s="4">
        <v>0.04</v>
      </c>
      <c r="X73" s="4">
        <v>0.04</v>
      </c>
      <c r="Y73" s="4">
        <v>0.04</v>
      </c>
      <c r="Z73" s="4">
        <v>0.04</v>
      </c>
      <c r="AA73" s="4">
        <v>0.04</v>
      </c>
    </row>
    <row r="74" spans="1:27">
      <c r="A74" t="s">
        <v>10</v>
      </c>
      <c r="B74" s="4">
        <v>0.05</v>
      </c>
      <c r="C74" s="4">
        <v>0.05</v>
      </c>
      <c r="D74" s="4">
        <v>0.05</v>
      </c>
      <c r="E74" s="4">
        <v>0.05</v>
      </c>
      <c r="F74" s="4">
        <v>0.05</v>
      </c>
      <c r="G74" s="4">
        <v>0.05</v>
      </c>
      <c r="H74" s="4">
        <v>0.05</v>
      </c>
      <c r="I74" s="4">
        <v>0.05</v>
      </c>
      <c r="J74" s="4">
        <v>0.05</v>
      </c>
      <c r="K74" s="4">
        <v>0.05</v>
      </c>
      <c r="L74" s="4">
        <v>0.05</v>
      </c>
      <c r="M74" s="4">
        <v>0.05</v>
      </c>
      <c r="N74" s="4">
        <v>0.05</v>
      </c>
      <c r="O74" s="4">
        <v>0.05</v>
      </c>
      <c r="P74" s="4">
        <v>0.05</v>
      </c>
      <c r="Q74" s="4">
        <v>0.05</v>
      </c>
      <c r="R74" s="4">
        <v>0.05</v>
      </c>
      <c r="S74" s="4">
        <v>0.05</v>
      </c>
      <c r="T74" s="4">
        <v>0.05</v>
      </c>
      <c r="U74" s="4">
        <v>0.05</v>
      </c>
      <c r="V74" s="4">
        <v>0.05</v>
      </c>
      <c r="W74" s="4">
        <v>0.05</v>
      </c>
      <c r="X74" s="4">
        <v>0.05</v>
      </c>
      <c r="Y74" s="4">
        <v>0.05</v>
      </c>
      <c r="Z74" s="4">
        <v>0.05</v>
      </c>
      <c r="AA74" s="4">
        <v>0.05</v>
      </c>
    </row>
    <row r="75" spans="1:27">
      <c r="A75" t="s">
        <v>11</v>
      </c>
      <c r="B75" s="4">
        <v>0.06</v>
      </c>
      <c r="C75" s="4">
        <v>0.06</v>
      </c>
      <c r="D75" s="4">
        <v>0.06</v>
      </c>
      <c r="E75" s="4">
        <v>0.06</v>
      </c>
      <c r="F75" s="4">
        <v>0.06</v>
      </c>
      <c r="G75" s="4">
        <v>0.06</v>
      </c>
      <c r="H75" s="4">
        <v>0.06</v>
      </c>
      <c r="I75" s="4">
        <v>0.06</v>
      </c>
      <c r="J75" s="4">
        <v>0.06</v>
      </c>
      <c r="K75" s="4">
        <v>0.06</v>
      </c>
      <c r="L75" s="4">
        <v>0.06</v>
      </c>
      <c r="M75" s="4">
        <v>0.06</v>
      </c>
      <c r="N75" s="4">
        <v>0.06</v>
      </c>
      <c r="O75" s="4">
        <v>0.06</v>
      </c>
      <c r="P75" s="4">
        <v>0.06</v>
      </c>
      <c r="Q75" s="4">
        <v>0.06</v>
      </c>
      <c r="R75" s="4">
        <v>0.06</v>
      </c>
      <c r="S75" s="4">
        <v>0.06</v>
      </c>
      <c r="T75" s="4">
        <v>0.06</v>
      </c>
      <c r="U75" s="4">
        <v>0.06</v>
      </c>
      <c r="V75" s="4">
        <v>0.06</v>
      </c>
      <c r="W75" s="4">
        <v>0.06</v>
      </c>
      <c r="X75" s="4">
        <v>0.06</v>
      </c>
      <c r="Y75" s="4">
        <v>0.06</v>
      </c>
      <c r="Z75" s="4">
        <v>0.06</v>
      </c>
      <c r="AA75" s="4">
        <v>0.06</v>
      </c>
    </row>
  </sheetData>
  <phoneticPr fontId="3" type="noConversion"/>
  <pageMargins left="0.7" right="0.7" top="0.75" bottom="0.75" header="0.3" footer="0.3"/>
  <pageSetup orientation="portrait" verticalDpi="120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Georgia 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tcashin</dc:creator>
  <cp:lastModifiedBy>Comment</cp:lastModifiedBy>
  <dcterms:created xsi:type="dcterms:W3CDTF">2009-02-09T21:41:40Z</dcterms:created>
  <dcterms:modified xsi:type="dcterms:W3CDTF">2016-02-28T20:47:32Z</dcterms:modified>
</cp:coreProperties>
</file>